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L-20" sheetId="1" r:id="rId1"/>
  </sheets>
  <definedNames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40585.4904050926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'L-20'!$A$1:$O$60</definedName>
  </definedNames>
  <calcPr fullCalcOnLoad="1"/>
</workbook>
</file>

<file path=xl/sharedStrings.xml><?xml version="1.0" encoding="utf-8"?>
<sst xmlns="http://schemas.openxmlformats.org/spreadsheetml/2006/main" count="67" uniqueCount="60">
  <si>
    <t>Year</t>
  </si>
  <si>
    <t>1960</t>
  </si>
  <si>
    <t>1965</t>
  </si>
  <si>
    <t>1970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</si>
  <si>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</si>
  <si>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</si>
  <si>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</si>
  <si>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</si>
  <si>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</si>
  <si>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</si>
  <si>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</si>
  <si>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</si>
  <si>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</si>
  <si>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</si>
  <si>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</si>
  <si>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</si>
  <si>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</si>
  <si>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</si>
  <si>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</si>
  <si>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</si>
  <si>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</si>
  <si>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</si>
  <si>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</si>
  <si>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</si>
  <si>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</si>
  <si>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</si>
  <si>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1999a</t>
  </si>
  <si>
    <t>1998</t>
  </si>
  <si>
    <t>2000a</t>
  </si>
  <si>
    <t>Electricity</t>
  </si>
  <si>
    <t>Gas</t>
  </si>
  <si>
    <t>Revenue per Mcf</t>
  </si>
  <si>
    <t>Revenue per kWh</t>
  </si>
  <si>
    <t>2001a</t>
  </si>
  <si>
    <t>2002a</t>
  </si>
  <si>
    <t>2003a</t>
  </si>
  <si>
    <t>2004a</t>
  </si>
  <si>
    <t>2005a</t>
  </si>
  <si>
    <t>2006a</t>
  </si>
  <si>
    <t>2007a</t>
  </si>
  <si>
    <t>2008a</t>
  </si>
  <si>
    <t>2009a</t>
  </si>
  <si>
    <t>a  Electricity does not include former Long Island Lighting Company electric operations.</t>
  </si>
  <si>
    <t>2010a</t>
  </si>
  <si>
    <t>2011a</t>
  </si>
  <si>
    <t>2012a</t>
  </si>
  <si>
    <t>2013a</t>
  </si>
  <si>
    <t>2014a</t>
  </si>
  <si>
    <t>2015a</t>
  </si>
  <si>
    <t>Average Annual Bill per Customer</t>
  </si>
  <si>
    <t>Average Usage per Customer (kWh)</t>
  </si>
  <si>
    <t>Average Usage per Customer (Mcf)</t>
  </si>
  <si>
    <t>NOTE: See Glossary L for explanation of abbreviations.</t>
  </si>
  <si>
    <t>SOURCE: New York State Department of Public Service.</t>
  </si>
  <si>
    <t xml:space="preserve">                   Current
 Dollars</t>
  </si>
  <si>
    <t xml:space="preserve">                   Constant
 Dollars</t>
  </si>
  <si>
    <t>Residential Customers of Electric and Gas Utilities Usage and Bill per Customer and Revenue per Unit Consumed</t>
  </si>
  <si>
    <t>2016a,b</t>
  </si>
  <si>
    <t>2017a,b</t>
  </si>
  <si>
    <t>New York State — Selected Years 1960-2017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</si>
</sst>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0_);\(#,##0.0000\)"/>
    <numFmt numFmtId="166" formatCode="0.0000"/>
    <numFmt numFmtId="167" formatCode="&quot;$&quot;#,##0.0000_);\(&quot;$&quot;#,##0.0000\)"/>
    <numFmt numFmtId="168" formatCode="#,##0.0"/>
    <numFmt numFmtId="169" formatCode="&quot;$&quot;#,##0.00"/>
    <numFmt numFmtId="170" formatCode="&quot;$&quot;#,##0.0000"/>
    <numFmt numFmtId="171" formatCode="#,##0.0000"/>
    <numFmt numFmtId="172" formatCode="&quot;$&quot;#,##0"/>
    <numFmt numFmtId="173" formatCode="#,##0.000"/>
    <numFmt numFmtId="174" formatCode="0.000"/>
    <numFmt numFmtId="175" formatCode="&quot;$&quot;#,##0.000"/>
    <numFmt numFmtId="176" formatCode="&quot;$&quot;#,##0.00000"/>
    <numFmt numFmtId="177" formatCode="0.00000"/>
  </numFmts>
  <fonts count="43">
    <font>
      <sz val="12"/>
      <name val="Rockwell"/>
      <family val="0"/>
    </font>
    <font>
      <sz val="12"/>
      <color indexed="8"/>
      <name val="Century Gothic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u val="single"/>
      <sz val="10.2"/>
      <color indexed="12"/>
      <name val="Rockwell"/>
      <family val="1"/>
    </font>
    <font>
      <u val="single"/>
      <sz val="10.2"/>
      <color indexed="36"/>
      <name val="Rockwell"/>
      <family val="1"/>
    </font>
    <font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5" fontId="6" fillId="2" borderId="10" xfId="0" applyNumberFormat="1" applyFont="1" applyBorder="1" applyAlignment="1" applyProtection="1">
      <alignment/>
      <protection locked="0"/>
    </xf>
    <xf numFmtId="0" fontId="6" fillId="2" borderId="11" xfId="0" applyNumberFormat="1" applyFont="1" applyBorder="1" applyAlignment="1">
      <alignment/>
    </xf>
    <xf numFmtId="5" fontId="6" fillId="2" borderId="0" xfId="0" applyNumberFormat="1" applyFont="1" applyBorder="1" applyAlignment="1" applyProtection="1">
      <alignment horizontal="center"/>
      <protection locked="0"/>
    </xf>
    <xf numFmtId="0" fontId="6" fillId="2" borderId="0" xfId="0" applyNumberFormat="1" applyFont="1" applyAlignment="1">
      <alignment horizontal="right"/>
    </xf>
    <xf numFmtId="4" fontId="6" fillId="2" borderId="0" xfId="0" applyNumberFormat="1" applyFont="1" applyAlignment="1" applyProtection="1">
      <alignment horizontal="right"/>
      <protection locked="0"/>
    </xf>
    <xf numFmtId="0" fontId="6" fillId="2" borderId="12" xfId="0" applyNumberFormat="1" applyFont="1" applyBorder="1" applyAlignment="1" applyProtection="1">
      <alignment/>
      <protection locked="0"/>
    </xf>
    <xf numFmtId="0" fontId="6" fillId="2" borderId="12" xfId="0" applyNumberFormat="1" applyFont="1" applyBorder="1" applyAlignment="1" applyProtection="1">
      <alignment horizontal="right"/>
      <protection locked="0"/>
    </xf>
    <xf numFmtId="0" fontId="6" fillId="2" borderId="12" xfId="0" applyNumberFormat="1" applyFont="1" applyBorder="1" applyAlignment="1">
      <alignment horizontal="right"/>
    </xf>
    <xf numFmtId="0" fontId="6" fillId="2" borderId="13" xfId="0" applyNumberFormat="1" applyFont="1" applyBorder="1" applyAlignment="1">
      <alignment/>
    </xf>
    <xf numFmtId="0" fontId="6" fillId="2" borderId="0" xfId="0" applyNumberFormat="1" applyFont="1" applyAlignment="1" applyProtection="1">
      <alignment/>
      <protection locked="0"/>
    </xf>
    <xf numFmtId="3" fontId="6" fillId="2" borderId="0" xfId="0" applyNumberFormat="1" applyFont="1" applyAlignment="1" applyProtection="1">
      <alignment/>
      <protection locked="0"/>
    </xf>
    <xf numFmtId="169" fontId="6" fillId="2" borderId="0" xfId="0" applyNumberFormat="1" applyFont="1" applyAlignment="1" applyProtection="1" quotePrefix="1">
      <alignment horizontal="right"/>
      <protection locked="0"/>
    </xf>
    <xf numFmtId="169" fontId="6" fillId="2" borderId="0" xfId="0" applyNumberFormat="1" applyFont="1" applyAlignment="1" quotePrefix="1">
      <alignment horizontal="right"/>
    </xf>
    <xf numFmtId="170" fontId="6" fillId="2" borderId="0" xfId="0" applyNumberFormat="1" applyFont="1" applyAlignment="1" applyProtection="1" quotePrefix="1">
      <alignment horizontal="right"/>
      <protection locked="0"/>
    </xf>
    <xf numFmtId="170" fontId="6" fillId="2" borderId="0" xfId="0" applyNumberFormat="1" applyFont="1" applyAlignment="1" quotePrefix="1">
      <alignment horizontal="right"/>
    </xf>
    <xf numFmtId="168" fontId="6" fillId="2" borderId="0" xfId="0" applyNumberFormat="1" applyFont="1" applyAlignment="1" applyProtection="1">
      <alignment/>
      <protection locked="0"/>
    </xf>
    <xf numFmtId="3" fontId="6" fillId="2" borderId="0" xfId="0" applyNumberFormat="1" applyFont="1" applyAlignment="1">
      <alignment/>
    </xf>
    <xf numFmtId="4" fontId="6" fillId="2" borderId="0" xfId="0" applyNumberFormat="1" applyFont="1" applyAlignment="1">
      <alignment/>
    </xf>
    <xf numFmtId="168" fontId="6" fillId="2" borderId="0" xfId="0" applyNumberFormat="1" applyFont="1" applyAlignment="1">
      <alignment/>
    </xf>
    <xf numFmtId="49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/>
    </xf>
    <xf numFmtId="168" fontId="6" fillId="2" borderId="10" xfId="0" applyNumberFormat="1" applyFont="1" applyBorder="1" applyAlignment="1">
      <alignment/>
    </xf>
    <xf numFmtId="4" fontId="6" fillId="2" borderId="10" xfId="0" applyNumberFormat="1" applyFont="1" applyBorder="1" applyAlignment="1">
      <alignment/>
    </xf>
    <xf numFmtId="5" fontId="6" fillId="2" borderId="0" xfId="0" applyNumberFormat="1" applyFont="1" applyAlignment="1" applyProtection="1">
      <alignment/>
      <protection locked="0"/>
    </xf>
    <xf numFmtId="5" fontId="8" fillId="2" borderId="0" xfId="0" applyNumberFormat="1" applyFont="1" applyAlignment="1" applyProtection="1">
      <alignment horizontal="left"/>
      <protection locked="0"/>
    </xf>
    <xf numFmtId="169" fontId="6" fillId="2" borderId="0" xfId="0" applyNumberFormat="1" applyFont="1" applyAlignment="1" applyProtection="1">
      <alignment/>
      <protection locked="0"/>
    </xf>
    <xf numFmtId="169" fontId="6" fillId="2" borderId="0" xfId="0" applyNumberFormat="1" applyFont="1" applyAlignment="1">
      <alignment/>
    </xf>
    <xf numFmtId="169" fontId="6" fillId="2" borderId="0" xfId="0" applyNumberFormat="1" applyFont="1" applyAlignment="1" applyProtection="1">
      <alignment horizontal="right"/>
      <protection locked="0"/>
    </xf>
    <xf numFmtId="169" fontId="6" fillId="0" borderId="0" xfId="0" applyNumberFormat="1" applyFont="1" applyFill="1" applyAlignment="1" applyProtection="1">
      <alignment horizontal="right"/>
      <protection locked="0"/>
    </xf>
    <xf numFmtId="170" fontId="6" fillId="2" borderId="0" xfId="0" applyNumberFormat="1" applyFont="1" applyAlignment="1" applyProtection="1">
      <alignment horizontal="right"/>
      <protection locked="0"/>
    </xf>
    <xf numFmtId="170" fontId="6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169" fontId="6" fillId="0" borderId="0" xfId="0" applyNumberFormat="1" applyFont="1" applyFill="1" applyAlignment="1">
      <alignment/>
    </xf>
    <xf numFmtId="0" fontId="6" fillId="2" borderId="0" xfId="0" applyNumberFormat="1" applyFont="1" applyBorder="1" applyAlignment="1" applyProtection="1">
      <alignment horizontal="right" wrapText="1"/>
      <protection locked="0"/>
    </xf>
    <xf numFmtId="0" fontId="6" fillId="2" borderId="11" xfId="0" applyNumberFormat="1" applyFont="1" applyBorder="1" applyAlignment="1" applyProtection="1">
      <alignment horizontal="right" wrapText="1"/>
      <protection locked="0"/>
    </xf>
    <xf numFmtId="0" fontId="6" fillId="2" borderId="12" xfId="0" applyNumberFormat="1" applyFont="1" applyBorder="1" applyAlignment="1" applyProtection="1">
      <alignment horizontal="right" wrapText="1"/>
      <protection locked="0"/>
    </xf>
    <xf numFmtId="0" fontId="6" fillId="2" borderId="0" xfId="0" applyNumberFormat="1" applyFont="1" applyBorder="1" applyAlignment="1" applyProtection="1">
      <alignment horizontal="right" wrapText="1"/>
      <protection locked="0"/>
    </xf>
    <xf numFmtId="4" fontId="6" fillId="2" borderId="14" xfId="0" applyNumberFormat="1" applyFont="1" applyBorder="1" applyAlignment="1" applyProtection="1">
      <alignment horizontal="center"/>
      <protection locked="0"/>
    </xf>
    <xf numFmtId="4" fontId="7" fillId="2" borderId="10" xfId="0" applyNumberFormat="1" applyFont="1" applyBorder="1" applyAlignment="1" quotePrefix="1">
      <alignment horizontal="right"/>
    </xf>
    <xf numFmtId="0" fontId="7" fillId="2" borderId="10" xfId="0" applyNumberFormat="1" applyFont="1" applyBorder="1" applyAlignment="1">
      <alignment horizontal="right"/>
    </xf>
    <xf numFmtId="5" fontId="6" fillId="2" borderId="13" xfId="0" applyNumberFormat="1" applyFont="1" applyBorder="1" applyAlignment="1" applyProtection="1">
      <alignment horizontal="center"/>
      <protection locked="0"/>
    </xf>
    <xf numFmtId="5" fontId="6" fillId="2" borderId="12" xfId="0" applyNumberFormat="1" applyFont="1" applyBorder="1" applyAlignment="1" applyProtection="1">
      <alignment horizontal="center"/>
      <protection locked="0"/>
    </xf>
    <xf numFmtId="167" fontId="6" fillId="2" borderId="12" xfId="0" applyNumberFormat="1" applyFont="1" applyBorder="1" applyAlignment="1" applyProtection="1">
      <alignment horizontal="center"/>
      <protection locked="0"/>
    </xf>
    <xf numFmtId="5" fontId="6" fillId="2" borderId="15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Fill="1" applyAlignment="1">
      <alignment/>
    </xf>
    <xf numFmtId="0" fontId="6" fillId="2" borderId="0" xfId="0" applyNumberFormat="1" applyFont="1" applyBorder="1" applyAlignment="1" applyProtection="1">
      <alignment/>
      <protection locked="0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 applyProtection="1">
      <alignment horizontal="right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1">
      <selection activeCell="A1" sqref="A1"/>
    </sheetView>
  </sheetViews>
  <sheetFormatPr defaultColWidth="8.88671875" defaultRowHeight="15.75"/>
  <cols>
    <col min="1" max="1" width="15.6640625" style="0" customWidth="1"/>
    <col min="2" max="4" width="12.77734375" style="0" customWidth="1"/>
    <col min="5" max="5" width="2.77734375" style="0" customWidth="1"/>
    <col min="6" max="7" width="12.77734375" style="0" customWidth="1"/>
    <col min="8" max="8" width="2.77734375" style="0" customWidth="1"/>
    <col min="9" max="11" width="12.77734375" style="0" customWidth="1"/>
    <col min="12" max="12" width="2.77734375" style="0" customWidth="1"/>
    <col min="13" max="14" width="12.77734375" style="0" customWidth="1"/>
  </cols>
  <sheetData>
    <row r="1" spans="1:16" ht="20.25">
      <c r="A1" s="26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>
      <c r="A2" s="26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2"/>
      <c r="B4" s="45" t="s">
        <v>29</v>
      </c>
      <c r="C4" s="45"/>
      <c r="D4" s="45"/>
      <c r="E4" s="45"/>
      <c r="F4" s="45"/>
      <c r="G4" s="45"/>
      <c r="H4" s="3"/>
      <c r="I4" s="39" t="s">
        <v>30</v>
      </c>
      <c r="J4" s="39"/>
      <c r="K4" s="39"/>
      <c r="L4" s="39"/>
      <c r="M4" s="39"/>
      <c r="N4" s="39"/>
      <c r="O4" s="1"/>
      <c r="P4" s="1"/>
    </row>
    <row r="5" spans="1:16" ht="15.75" customHeight="1">
      <c r="A5" s="1"/>
      <c r="B5" s="36" t="s">
        <v>50</v>
      </c>
      <c r="C5" s="42" t="s">
        <v>49</v>
      </c>
      <c r="D5" s="42"/>
      <c r="E5" s="1"/>
      <c r="F5" s="43" t="s">
        <v>32</v>
      </c>
      <c r="G5" s="43"/>
      <c r="H5" s="1"/>
      <c r="I5" s="36" t="s">
        <v>51</v>
      </c>
      <c r="J5" s="42" t="s">
        <v>49</v>
      </c>
      <c r="K5" s="42"/>
      <c r="L5" s="4"/>
      <c r="M5" s="44" t="s">
        <v>31</v>
      </c>
      <c r="N5" s="44"/>
      <c r="O5" s="1"/>
      <c r="P5" s="1"/>
    </row>
    <row r="6" spans="1:16" ht="15.75">
      <c r="A6" s="1"/>
      <c r="B6" s="38"/>
      <c r="C6" s="36" t="s">
        <v>54</v>
      </c>
      <c r="D6" s="36" t="s">
        <v>55</v>
      </c>
      <c r="E6" s="5"/>
      <c r="F6" s="36" t="s">
        <v>54</v>
      </c>
      <c r="G6" s="36" t="s">
        <v>55</v>
      </c>
      <c r="H6" s="1"/>
      <c r="I6" s="38"/>
      <c r="J6" s="36" t="s">
        <v>54</v>
      </c>
      <c r="K6" s="36" t="s">
        <v>55</v>
      </c>
      <c r="L6" s="6"/>
      <c r="M6" s="36" t="s">
        <v>54</v>
      </c>
      <c r="N6" s="36" t="s">
        <v>55</v>
      </c>
      <c r="O6" s="1"/>
      <c r="P6" s="1"/>
    </row>
    <row r="7" spans="1:16" ht="15.75">
      <c r="A7" s="7" t="s">
        <v>0</v>
      </c>
      <c r="B7" s="37"/>
      <c r="C7" s="37"/>
      <c r="D7" s="37"/>
      <c r="E7" s="9"/>
      <c r="F7" s="37"/>
      <c r="G7" s="37"/>
      <c r="H7" s="10"/>
      <c r="I7" s="37"/>
      <c r="J7" s="37"/>
      <c r="K7" s="37"/>
      <c r="L7" s="8"/>
      <c r="M7" s="37"/>
      <c r="N7" s="37"/>
      <c r="O7" s="1"/>
      <c r="P7" s="1"/>
    </row>
    <row r="8" spans="1:16" ht="15.75">
      <c r="A8" s="47"/>
      <c r="B8" s="35"/>
      <c r="C8" s="35"/>
      <c r="D8" s="35"/>
      <c r="E8" s="48"/>
      <c r="F8" s="35"/>
      <c r="G8" s="35"/>
      <c r="H8" s="33"/>
      <c r="I8" s="35"/>
      <c r="J8" s="35"/>
      <c r="K8" s="35"/>
      <c r="L8" s="49"/>
      <c r="M8" s="35"/>
      <c r="N8" s="35"/>
      <c r="O8" s="1"/>
      <c r="P8" s="1"/>
    </row>
    <row r="9" spans="1:16" ht="15.75">
      <c r="A9" s="21" t="s">
        <v>58</v>
      </c>
      <c r="B9" s="18">
        <v>6152.123992239341</v>
      </c>
      <c r="C9" s="28">
        <v>1075.6255227194572</v>
      </c>
      <c r="D9" s="28">
        <v>1099.5476431196068</v>
      </c>
      <c r="E9" s="1"/>
      <c r="F9" s="31">
        <v>0.17483807609799737</v>
      </c>
      <c r="G9" s="32">
        <v>0.1787265088458299</v>
      </c>
      <c r="H9" s="33"/>
      <c r="I9" s="46">
        <v>84.7</v>
      </c>
      <c r="J9" s="34">
        <v>1023.44</v>
      </c>
      <c r="K9" s="34">
        <v>1046.2</v>
      </c>
      <c r="L9" s="34"/>
      <c r="M9" s="30">
        <v>12.08</v>
      </c>
      <c r="N9" s="34">
        <v>12.35</v>
      </c>
      <c r="O9" s="1"/>
      <c r="P9" s="1"/>
    </row>
    <row r="10" spans="1:16" ht="15.75">
      <c r="A10" s="21" t="s">
        <v>57</v>
      </c>
      <c r="B10" s="18">
        <v>6396.4407666969</v>
      </c>
      <c r="C10" s="28">
        <v>1089.60402694685</v>
      </c>
      <c r="D10" s="28">
        <v>1136.8022050755205</v>
      </c>
      <c r="E10" s="1"/>
      <c r="F10" s="31">
        <v>0.17034536341208356</v>
      </c>
      <c r="G10" s="32">
        <v>0.1777241823287549</v>
      </c>
      <c r="H10" s="1"/>
      <c r="I10" s="20">
        <v>84.5</v>
      </c>
      <c r="J10" s="28">
        <v>867.34</v>
      </c>
      <c r="K10" s="34">
        <v>904.91</v>
      </c>
      <c r="L10" s="28"/>
      <c r="M10" s="29">
        <v>10.264378698224853</v>
      </c>
      <c r="N10" s="28">
        <v>10.71</v>
      </c>
      <c r="O10" s="1"/>
      <c r="P10" s="1"/>
    </row>
    <row r="11" spans="1:16" ht="15.75">
      <c r="A11" s="21" t="s">
        <v>48</v>
      </c>
      <c r="B11" s="18">
        <v>6440.55862833549</v>
      </c>
      <c r="C11" s="28">
        <v>1171.437737890586</v>
      </c>
      <c r="D11" s="28">
        <v>1171.44</v>
      </c>
      <c r="E11" s="1"/>
      <c r="F11" s="31">
        <v>0.18188449255578543</v>
      </c>
      <c r="G11" s="32">
        <v>0.1819</v>
      </c>
      <c r="H11" s="1"/>
      <c r="I11" s="20">
        <v>91.2</v>
      </c>
      <c r="J11" s="28">
        <v>971.12</v>
      </c>
      <c r="K11" s="28">
        <v>971.12</v>
      </c>
      <c r="L11" s="28"/>
      <c r="M11" s="29">
        <v>10.648245614035087</v>
      </c>
      <c r="N11" s="28">
        <v>10.65</v>
      </c>
      <c r="O11" s="1"/>
      <c r="P11" s="1"/>
    </row>
    <row r="12" spans="1:16" ht="15.75">
      <c r="A12" s="21" t="s">
        <v>47</v>
      </c>
      <c r="B12" s="18">
        <v>6336</v>
      </c>
      <c r="C12" s="28">
        <v>1277.99</v>
      </c>
      <c r="D12" s="28">
        <v>1283.9214413711663</v>
      </c>
      <c r="E12" s="1"/>
      <c r="F12" s="31">
        <v>0.20170296717171718</v>
      </c>
      <c r="G12" s="32">
        <v>0.20263911637802498</v>
      </c>
      <c r="H12" s="1"/>
      <c r="I12" s="20">
        <v>97.9</v>
      </c>
      <c r="J12" s="28">
        <v>1141.75</v>
      </c>
      <c r="K12" s="28">
        <v>1147.0563300487452</v>
      </c>
      <c r="L12" s="28"/>
      <c r="M12" s="29">
        <v>11.66241062308478</v>
      </c>
      <c r="N12" s="28">
        <v>11.716612155758376</v>
      </c>
      <c r="O12" s="1"/>
      <c r="P12" s="1"/>
    </row>
    <row r="13" spans="1:16" ht="15.75">
      <c r="A13" s="21" t="s">
        <v>46</v>
      </c>
      <c r="B13" s="18">
        <v>6506</v>
      </c>
      <c r="C13" s="28">
        <v>1209.6613034735763</v>
      </c>
      <c r="D13" s="28">
        <v>1230.3296476530227</v>
      </c>
      <c r="E13" s="1"/>
      <c r="F13" s="31">
        <v>0.18593011120098005</v>
      </c>
      <c r="G13" s="32">
        <v>0.18910692401675722</v>
      </c>
      <c r="H13" s="1"/>
      <c r="I13" s="20">
        <v>90.7</v>
      </c>
      <c r="J13" s="28">
        <v>1084.67</v>
      </c>
      <c r="K13" s="28">
        <v>1103.2089751629642</v>
      </c>
      <c r="L13" s="28"/>
      <c r="M13" s="29">
        <v>11.958875413450938</v>
      </c>
      <c r="N13" s="28">
        <v>12.163274257585055</v>
      </c>
      <c r="O13" s="1"/>
      <c r="P13" s="1"/>
    </row>
    <row r="14" spans="1:16" ht="15.75">
      <c r="A14" s="21" t="s">
        <v>45</v>
      </c>
      <c r="B14" s="18">
        <v>6501</v>
      </c>
      <c r="C14" s="28">
        <v>1144.55</v>
      </c>
      <c r="D14" s="28">
        <v>1178.1983007277227</v>
      </c>
      <c r="E14" s="1"/>
      <c r="F14" s="31">
        <v>0.1760575296108291</v>
      </c>
      <c r="G14" s="32">
        <v>0.181233394974269</v>
      </c>
      <c r="H14" s="1"/>
      <c r="I14" s="20">
        <v>77.1</v>
      </c>
      <c r="J14" s="28">
        <v>979.96</v>
      </c>
      <c r="K14" s="28">
        <v>1008.7695660138388</v>
      </c>
      <c r="L14" s="28"/>
      <c r="M14" s="29">
        <v>12.710246433203633</v>
      </c>
      <c r="N14" s="28">
        <v>13.083911362047198</v>
      </c>
      <c r="O14" s="1"/>
      <c r="P14" s="1"/>
    </row>
    <row r="15" spans="1:16" ht="15.75">
      <c r="A15" s="21" t="s">
        <v>44</v>
      </c>
      <c r="B15" s="18">
        <v>6595</v>
      </c>
      <c r="C15" s="28">
        <v>1206.3</v>
      </c>
      <c r="D15" s="28">
        <v>1265.2330100095726</v>
      </c>
      <c r="E15" s="1"/>
      <c r="F15" s="31">
        <v>0.18291129643669446</v>
      </c>
      <c r="G15" s="32">
        <v>0.191847310084848</v>
      </c>
      <c r="H15" s="1"/>
      <c r="I15" s="20">
        <v>83.6</v>
      </c>
      <c r="J15" s="28">
        <v>1036.68</v>
      </c>
      <c r="K15" s="28">
        <v>1087.3263340932804</v>
      </c>
      <c r="L15" s="28"/>
      <c r="M15" s="30">
        <v>12.400478468899523</v>
      </c>
      <c r="N15" s="28">
        <v>13.006295862359812</v>
      </c>
      <c r="O15" s="1"/>
      <c r="P15" s="1"/>
    </row>
    <row r="16" spans="1:16" ht="15.75">
      <c r="A16" s="21" t="s">
        <v>43</v>
      </c>
      <c r="B16" s="18">
        <v>6585</v>
      </c>
      <c r="C16" s="28">
        <v>1224.43</v>
      </c>
      <c r="D16" s="28">
        <v>1329.946948751867</v>
      </c>
      <c r="E16" s="1"/>
      <c r="F16" s="31">
        <v>0.18594229309035687</v>
      </c>
      <c r="G16" s="32">
        <v>0.2019661273731005</v>
      </c>
      <c r="H16" s="1"/>
      <c r="I16" s="20">
        <v>83.8</v>
      </c>
      <c r="J16" s="28">
        <v>1066.77</v>
      </c>
      <c r="K16" s="28">
        <v>1158.7003801932565</v>
      </c>
      <c r="L16" s="28"/>
      <c r="M16" s="29">
        <v>12.729952267303103</v>
      </c>
      <c r="N16" s="28">
        <v>13.826973510659386</v>
      </c>
      <c r="O16" s="1"/>
      <c r="P16" s="1"/>
    </row>
    <row r="17" spans="1:16" ht="15.75">
      <c r="A17" s="21" t="s">
        <v>41</v>
      </c>
      <c r="B17" s="18">
        <v>6330</v>
      </c>
      <c r="C17" s="28">
        <v>1105.8</v>
      </c>
      <c r="D17" s="28">
        <v>1214.3906749539678</v>
      </c>
      <c r="E17" s="1"/>
      <c r="F17" s="31">
        <v>0.17469194312796207</v>
      </c>
      <c r="G17" s="32">
        <v>0.19184686808119555</v>
      </c>
      <c r="H17" s="1"/>
      <c r="I17" s="20">
        <v>89.9</v>
      </c>
      <c r="J17" s="28">
        <v>1254.05</v>
      </c>
      <c r="K17" s="28">
        <v>1377.198974431202</v>
      </c>
      <c r="L17" s="28"/>
      <c r="M17" s="29">
        <v>13.949388209121244</v>
      </c>
      <c r="N17" s="28">
        <v>15.319232196120156</v>
      </c>
      <c r="O17" s="1"/>
      <c r="P17" s="1"/>
    </row>
    <row r="18" spans="1:16" ht="15.75">
      <c r="A18" s="21" t="s">
        <v>40</v>
      </c>
      <c r="B18" s="18">
        <v>6512</v>
      </c>
      <c r="C18" s="28">
        <v>1185.8</v>
      </c>
      <c r="D18" s="28">
        <v>1319.9538766758767</v>
      </c>
      <c r="E18" s="1"/>
      <c r="F18" s="31">
        <v>0.1820945945945946</v>
      </c>
      <c r="G18" s="32">
        <v>0.20269561988265922</v>
      </c>
      <c r="H18" s="1"/>
      <c r="I18" s="20">
        <v>83.8</v>
      </c>
      <c r="J18" s="28">
        <v>1362.72</v>
      </c>
      <c r="K18" s="28">
        <v>1516.88948121416</v>
      </c>
      <c r="L18" s="28"/>
      <c r="M18" s="29">
        <v>16.261575178997614</v>
      </c>
      <c r="N18" s="28">
        <v>18.101306458402863</v>
      </c>
      <c r="O18" s="1"/>
      <c r="P18" s="1"/>
    </row>
    <row r="19" spans="1:16" ht="15.75">
      <c r="A19" s="21" t="s">
        <v>39</v>
      </c>
      <c r="B19" s="18">
        <v>6629</v>
      </c>
      <c r="C19" s="28">
        <v>1132.84</v>
      </c>
      <c r="D19" s="28">
        <v>1280.8032987976294</v>
      </c>
      <c r="E19" s="1"/>
      <c r="F19" s="31">
        <v>0.17089153718509578</v>
      </c>
      <c r="G19" s="32">
        <v>0.19321214343002402</v>
      </c>
      <c r="H19" s="1"/>
      <c r="I19" s="20">
        <v>85.2</v>
      </c>
      <c r="J19" s="28">
        <v>1316.49</v>
      </c>
      <c r="K19" s="28">
        <v>1488.4403224057157</v>
      </c>
      <c r="L19" s="28"/>
      <c r="M19" s="29">
        <v>15.451760563380281</v>
      </c>
      <c r="N19" s="28">
        <v>17.469956835747837</v>
      </c>
      <c r="O19" s="1"/>
      <c r="P19" s="1"/>
    </row>
    <row r="20" spans="1:16" ht="15.75">
      <c r="A20" s="21" t="s">
        <v>38</v>
      </c>
      <c r="B20" s="18">
        <v>6425</v>
      </c>
      <c r="C20" s="28">
        <v>1072.39</v>
      </c>
      <c r="D20" s="28">
        <v>1262.8268050557772</v>
      </c>
      <c r="E20" s="1"/>
      <c r="F20" s="31">
        <v>0.16690894941634243</v>
      </c>
      <c r="G20" s="32">
        <v>0.19654891907482913</v>
      </c>
      <c r="H20" s="1"/>
      <c r="I20" s="20">
        <v>75.9</v>
      </c>
      <c r="J20" s="28">
        <v>1196.96</v>
      </c>
      <c r="K20" s="28">
        <v>1409.5181534512283</v>
      </c>
      <c r="L20" s="28"/>
      <c r="M20" s="29">
        <v>15.770223978919631</v>
      </c>
      <c r="N20" s="28">
        <v>18.570726659436474</v>
      </c>
      <c r="O20" s="1"/>
      <c r="P20" s="1"/>
    </row>
    <row r="21" spans="1:16" ht="15.75">
      <c r="A21" s="21" t="s">
        <v>37</v>
      </c>
      <c r="B21" s="18">
        <v>6699</v>
      </c>
      <c r="C21" s="28">
        <v>1072.3</v>
      </c>
      <c r="D21" s="28">
        <v>1288.2043770903183</v>
      </c>
      <c r="E21" s="1"/>
      <c r="F21" s="31">
        <v>0.16006866696521868</v>
      </c>
      <c r="G21" s="32">
        <v>0.19229801120918322</v>
      </c>
      <c r="H21" s="1"/>
      <c r="I21" s="20">
        <v>87.5</v>
      </c>
      <c r="J21" s="28">
        <v>1292.84</v>
      </c>
      <c r="K21" s="28">
        <v>1553.1494422059563</v>
      </c>
      <c r="L21" s="28"/>
      <c r="M21" s="29">
        <v>14.775314285714284</v>
      </c>
      <c r="N21" s="28">
        <v>17.750279339496647</v>
      </c>
      <c r="O21" s="1"/>
      <c r="P21" s="1"/>
    </row>
    <row r="22" spans="1:16" ht="15.75">
      <c r="A22" s="21" t="s">
        <v>36</v>
      </c>
      <c r="B22" s="18">
        <v>6290</v>
      </c>
      <c r="C22" s="28">
        <v>930.43</v>
      </c>
      <c r="D22" s="28">
        <v>1140.3256317100556</v>
      </c>
      <c r="E22" s="1"/>
      <c r="F22" s="31">
        <v>0.1479220985691574</v>
      </c>
      <c r="G22" s="32">
        <v>0.18129183334023144</v>
      </c>
      <c r="H22" s="1"/>
      <c r="I22" s="20">
        <v>91.9460253033659</v>
      </c>
      <c r="J22" s="28">
        <v>1117.4043749029315</v>
      </c>
      <c r="K22" s="28">
        <v>1369.4795413806146</v>
      </c>
      <c r="L22" s="28"/>
      <c r="M22" s="29">
        <v>12.152829567305139</v>
      </c>
      <c r="N22" s="28">
        <v>14.894385449095445</v>
      </c>
      <c r="O22" s="1"/>
      <c r="P22" s="1"/>
    </row>
    <row r="23" spans="1:16" ht="15.75">
      <c r="A23" s="21" t="s">
        <v>35</v>
      </c>
      <c r="B23" s="18">
        <v>6143</v>
      </c>
      <c r="C23" s="28">
        <v>908.82</v>
      </c>
      <c r="D23" s="28">
        <v>1139.2351979247721</v>
      </c>
      <c r="E23" s="1"/>
      <c r="F23" s="31">
        <v>0.1479440013022953</v>
      </c>
      <c r="G23" s="32">
        <v>0.18545257983473418</v>
      </c>
      <c r="H23" s="1"/>
      <c r="I23" s="20">
        <v>85.6</v>
      </c>
      <c r="J23" s="28">
        <v>893.24</v>
      </c>
      <c r="K23" s="28">
        <v>1119.7051651529714</v>
      </c>
      <c r="L23" s="28"/>
      <c r="M23" s="29">
        <v>10.435046728971964</v>
      </c>
      <c r="N23" s="28">
        <v>13.08066781720761</v>
      </c>
      <c r="O23" s="1"/>
      <c r="P23" s="1"/>
    </row>
    <row r="24" spans="1:16" ht="15.75">
      <c r="A24" s="21" t="s">
        <v>34</v>
      </c>
      <c r="B24" s="18">
        <v>6132</v>
      </c>
      <c r="C24" s="28">
        <v>849.74</v>
      </c>
      <c r="D24" s="28">
        <v>1091.156820535067</v>
      </c>
      <c r="E24" s="1"/>
      <c r="F24" s="31">
        <v>0.13857469015003263</v>
      </c>
      <c r="G24" s="32">
        <v>0.1779446869757122</v>
      </c>
      <c r="H24" s="1"/>
      <c r="I24" s="20">
        <v>81.55547948095384</v>
      </c>
      <c r="J24" s="28">
        <v>795.7451687034203</v>
      </c>
      <c r="K24" s="28">
        <v>1021.8216963289532</v>
      </c>
      <c r="L24" s="28"/>
      <c r="M24" s="29">
        <v>9.757102450599358</v>
      </c>
      <c r="N24" s="28">
        <v>12.529160552205273</v>
      </c>
      <c r="O24" s="1"/>
      <c r="P24" s="1"/>
    </row>
    <row r="25" spans="1:16" ht="15.75">
      <c r="A25" s="21" t="s">
        <v>33</v>
      </c>
      <c r="B25" s="18">
        <v>5910</v>
      </c>
      <c r="C25" s="28">
        <v>864.01</v>
      </c>
      <c r="D25" s="28">
        <v>1133.606026953868</v>
      </c>
      <c r="E25" s="1"/>
      <c r="F25" s="31">
        <v>0.14619458544839256</v>
      </c>
      <c r="G25" s="32">
        <v>0.191811510482888</v>
      </c>
      <c r="H25" s="1"/>
      <c r="I25" s="20">
        <v>80</v>
      </c>
      <c r="J25" s="28">
        <f>(1719183000+2265516000)/(2019837+2185603)</f>
        <v>947.510605311216</v>
      </c>
      <c r="K25" s="28">
        <v>1243.1612282074307</v>
      </c>
      <c r="L25" s="28"/>
      <c r="M25" s="29">
        <v>11.8438825663902</v>
      </c>
      <c r="N25" s="28">
        <v>15.539515352592884</v>
      </c>
      <c r="O25" s="1"/>
      <c r="P25" s="1"/>
    </row>
    <row r="26" spans="1:16" ht="15.75">
      <c r="A26" s="21" t="s">
        <v>28</v>
      </c>
      <c r="B26" s="18">
        <v>5843.222735361473</v>
      </c>
      <c r="C26" s="28">
        <v>855.1750465419581</v>
      </c>
      <c r="D26" s="28">
        <v>1146.6986428649586</v>
      </c>
      <c r="E26" s="1"/>
      <c r="F26" s="31">
        <v>0.14635331995247916</v>
      </c>
      <c r="G26" s="32">
        <v>0.19624421227783673</v>
      </c>
      <c r="H26" s="1"/>
      <c r="I26" s="20">
        <f>(206701559+170947625)/(2049416+2178711)</f>
        <v>89.31831612437375</v>
      </c>
      <c r="J26" s="28">
        <f>(1620994000+2159826000)/(2049416+2178711)</f>
        <v>894.2068201830267</v>
      </c>
      <c r="K26" s="28">
        <v>1199.0360935936847</v>
      </c>
      <c r="L26" s="28"/>
      <c r="M26" s="29">
        <v>10.01146079531844</v>
      </c>
      <c r="N26" s="28">
        <v>13.424302490477471</v>
      </c>
      <c r="O26" s="1"/>
      <c r="P26" s="1"/>
    </row>
    <row r="27" spans="1:16" ht="15.75">
      <c r="A27" s="21" t="s">
        <v>26</v>
      </c>
      <c r="B27" s="18">
        <v>5934</v>
      </c>
      <c r="C27" s="28">
        <v>816.808049027108</v>
      </c>
      <c r="D27" s="28">
        <v>1121.5389408787698</v>
      </c>
      <c r="E27" s="1"/>
      <c r="F27" s="31">
        <v>0.13764881176729155</v>
      </c>
      <c r="G27" s="32">
        <v>0.18900218080194975</v>
      </c>
      <c r="H27" s="1"/>
      <c r="I27" s="20">
        <v>83.9</v>
      </c>
      <c r="J27" s="28">
        <v>766.44</v>
      </c>
      <c r="K27" s="28">
        <v>1052.3798178421189</v>
      </c>
      <c r="L27" s="28"/>
      <c r="M27" s="29">
        <v>9.135160905840285</v>
      </c>
      <c r="N27" s="28">
        <v>12.543263621479364</v>
      </c>
      <c r="O27" s="1"/>
      <c r="P27" s="1"/>
    </row>
    <row r="28" spans="1:16" ht="15.75">
      <c r="A28" s="21" t="s">
        <v>27</v>
      </c>
      <c r="B28" s="18">
        <f>30995811000/5453860</f>
        <v>5683.279548796632</v>
      </c>
      <c r="C28" s="28">
        <v>794.38</v>
      </c>
      <c r="D28" s="28">
        <v>1107.087523468152</v>
      </c>
      <c r="E28" s="1"/>
      <c r="F28" s="31">
        <v>0.1397749298058373</v>
      </c>
      <c r="G28" s="32">
        <v>0.1947973021497007</v>
      </c>
      <c r="H28" s="1"/>
      <c r="I28" s="20">
        <v>78.97</v>
      </c>
      <c r="J28" s="28">
        <v>744.1</v>
      </c>
      <c r="K28" s="28">
        <v>1037.0148118188424</v>
      </c>
      <c r="L28" s="28"/>
      <c r="M28" s="29">
        <v>9.422565531214385</v>
      </c>
      <c r="N28" s="28">
        <v>13.131756512838324</v>
      </c>
      <c r="O28" s="1"/>
      <c r="P28" s="1"/>
    </row>
    <row r="29" spans="1:16" ht="15.75">
      <c r="A29" s="21">
        <v>1997</v>
      </c>
      <c r="B29" s="18">
        <f>38289334000/6361499</f>
        <v>6018.916925083224</v>
      </c>
      <c r="C29" s="28">
        <v>876.83</v>
      </c>
      <c r="D29" s="28">
        <v>1237.3097399390372</v>
      </c>
      <c r="E29" s="1"/>
      <c r="F29" s="31">
        <v>0.14567903343970412</v>
      </c>
      <c r="G29" s="32">
        <v>0.2055701640909305</v>
      </c>
      <c r="H29" s="1"/>
      <c r="I29" s="20">
        <v>93.8</v>
      </c>
      <c r="J29" s="28">
        <v>872.68</v>
      </c>
      <c r="K29" s="28">
        <v>1231.453604290454</v>
      </c>
      <c r="L29" s="28"/>
      <c r="M29" s="29">
        <v>9.303624733475479</v>
      </c>
      <c r="N29" s="28">
        <v>13.128503244034691</v>
      </c>
      <c r="O29" s="1"/>
      <c r="P29" s="1"/>
    </row>
    <row r="30" spans="1:16" ht="15.75">
      <c r="A30" s="1" t="s">
        <v>25</v>
      </c>
      <c r="B30" s="18">
        <f>38488360000/6341800</f>
        <v>6068.996184048693</v>
      </c>
      <c r="C30" s="28">
        <v>879.05</v>
      </c>
      <c r="D30" s="28">
        <v>1264.5937732655668</v>
      </c>
      <c r="E30" s="1"/>
      <c r="F30" s="31">
        <v>0.14484273401101005</v>
      </c>
      <c r="G30" s="32">
        <v>0.208369512010789</v>
      </c>
      <c r="H30" s="1"/>
      <c r="I30" s="20">
        <f>(225004058+192643982)/(2439526+1796056)</f>
        <v>98.60464040124828</v>
      </c>
      <c r="J30" s="28">
        <f>(2003017000+1730850000)/(2439526+1796056)</f>
        <v>881.5475653640988</v>
      </c>
      <c r="K30" s="28">
        <v>1268.1867493280924</v>
      </c>
      <c r="L30" s="28"/>
      <c r="M30" s="29">
        <v>8.940223926347171</v>
      </c>
      <c r="N30" s="28">
        <v>12.861329286000196</v>
      </c>
      <c r="O30" s="1"/>
      <c r="P30" s="1"/>
    </row>
    <row r="31" spans="1:16" ht="15.75">
      <c r="A31" s="1" t="s">
        <v>24</v>
      </c>
      <c r="B31" s="18">
        <v>6046</v>
      </c>
      <c r="C31" s="28">
        <v>865.94</v>
      </c>
      <c r="D31" s="28">
        <v>1269.8223089449127</v>
      </c>
      <c r="E31" s="1"/>
      <c r="F31" s="31">
        <v>0.1432252729077076</v>
      </c>
      <c r="G31" s="32">
        <v>0.2100268456739849</v>
      </c>
      <c r="H31" s="1"/>
      <c r="I31" s="20">
        <v>93.3</v>
      </c>
      <c r="J31" s="28">
        <v>771</v>
      </c>
      <c r="K31" s="28">
        <v>1130.6014275775776</v>
      </c>
      <c r="L31" s="28"/>
      <c r="M31" s="29">
        <v>8.263665594855306</v>
      </c>
      <c r="N31" s="28">
        <v>12.117914550670715</v>
      </c>
      <c r="O31" s="1"/>
      <c r="P31" s="1"/>
    </row>
    <row r="32" spans="1:16" ht="15.75">
      <c r="A32" s="1" t="s">
        <v>23</v>
      </c>
      <c r="B32" s="18">
        <v>6107</v>
      </c>
      <c r="C32" s="28">
        <v>853.83</v>
      </c>
      <c r="D32" s="28">
        <v>1279.4087575841218</v>
      </c>
      <c r="E32" s="1"/>
      <c r="F32" s="31">
        <v>0.1398116915015556</v>
      </c>
      <c r="G32" s="32">
        <v>0.20949873220634058</v>
      </c>
      <c r="H32" s="1"/>
      <c r="I32" s="20">
        <f>(217570+184105)/(2403+1790)</f>
        <v>95.796565704746</v>
      </c>
      <c r="J32" s="28">
        <f>(1863000+1609000)/(2403+1790)</f>
        <v>828.0467445742905</v>
      </c>
      <c r="K32" s="28">
        <v>1240.7742251939728</v>
      </c>
      <c r="L32" s="28"/>
      <c r="M32" s="29">
        <v>8.643804070454971</v>
      </c>
      <c r="N32" s="28">
        <v>12.952178567842978</v>
      </c>
      <c r="O32" s="1"/>
      <c r="P32" s="1"/>
    </row>
    <row r="33" spans="1:16" ht="15.75">
      <c r="A33" s="1" t="s">
        <v>22</v>
      </c>
      <c r="B33" s="18">
        <v>6119</v>
      </c>
      <c r="C33" s="28">
        <v>830.45</v>
      </c>
      <c r="D33" s="28">
        <v>1270.2246534524509</v>
      </c>
      <c r="E33" s="1"/>
      <c r="F33" s="31">
        <v>0.13571662036280438</v>
      </c>
      <c r="G33" s="32">
        <v>0.20758696738886268</v>
      </c>
      <c r="H33" s="1"/>
      <c r="I33" s="20">
        <v>96</v>
      </c>
      <c r="J33" s="28">
        <v>782.53</v>
      </c>
      <c r="K33" s="28">
        <v>1196.9280487279743</v>
      </c>
      <c r="L33" s="28"/>
      <c r="M33" s="29">
        <v>8.151354166666666</v>
      </c>
      <c r="N33" s="28">
        <v>12.468000507583065</v>
      </c>
      <c r="O33" s="1"/>
      <c r="P33" s="1"/>
    </row>
    <row r="34" spans="1:16" ht="15.75">
      <c r="A34" s="1" t="s">
        <v>21</v>
      </c>
      <c r="B34" s="18">
        <v>5969</v>
      </c>
      <c r="C34" s="28">
        <v>764.41</v>
      </c>
      <c r="D34" s="28">
        <v>1197.3111409377705</v>
      </c>
      <c r="E34" s="1"/>
      <c r="F34" s="31">
        <v>0.12806332719048416</v>
      </c>
      <c r="G34" s="32">
        <v>0.20058822934122472</v>
      </c>
      <c r="H34" s="1"/>
      <c r="I34" s="20">
        <v>96.2</v>
      </c>
      <c r="J34" s="28">
        <v>716.82</v>
      </c>
      <c r="K34" s="28">
        <v>1122.7699428932283</v>
      </c>
      <c r="L34" s="28"/>
      <c r="M34" s="29">
        <v>7.451351351351351</v>
      </c>
      <c r="N34" s="28">
        <v>11.671205227580336</v>
      </c>
      <c r="O34" s="1"/>
      <c r="P34" s="1"/>
    </row>
    <row r="35" spans="1:16" ht="15.75">
      <c r="A35" s="1" t="s">
        <v>20</v>
      </c>
      <c r="B35" s="18">
        <v>6100</v>
      </c>
      <c r="C35" s="28">
        <v>751.05</v>
      </c>
      <c r="D35" s="28">
        <v>1205.043176121234</v>
      </c>
      <c r="E35" s="1"/>
      <c r="F35" s="31">
        <v>0.12312295081967213</v>
      </c>
      <c r="G35" s="32">
        <v>0.1975480616592187</v>
      </c>
      <c r="H35" s="1"/>
      <c r="I35" s="20">
        <v>85.5</v>
      </c>
      <c r="J35" s="28">
        <v>634.16</v>
      </c>
      <c r="K35" s="28">
        <v>1017.4957467133237</v>
      </c>
      <c r="L35" s="28"/>
      <c r="M35" s="29">
        <v>7.417076023391813</v>
      </c>
      <c r="N35" s="28">
        <v>11.90053504927864</v>
      </c>
      <c r="O35" s="1"/>
      <c r="P35" s="1"/>
    </row>
    <row r="36" spans="1:16" ht="15.75">
      <c r="A36" s="1" t="s">
        <v>19</v>
      </c>
      <c r="B36" s="18">
        <v>6046</v>
      </c>
      <c r="C36" s="28">
        <v>711.39</v>
      </c>
      <c r="D36" s="28">
        <v>1182.7580454021443</v>
      </c>
      <c r="E36" s="1"/>
      <c r="F36" s="31">
        <v>0.11766291763149189</v>
      </c>
      <c r="G36" s="32">
        <v>0.19562653744660013</v>
      </c>
      <c r="H36" s="1"/>
      <c r="I36" s="20">
        <v>87</v>
      </c>
      <c r="J36" s="28">
        <v>632.18</v>
      </c>
      <c r="K36" s="28">
        <v>1051.0633845602658</v>
      </c>
      <c r="L36" s="28"/>
      <c r="M36" s="29">
        <v>7.266436781609195</v>
      </c>
      <c r="N36" s="28">
        <v>12.081188328278918</v>
      </c>
      <c r="O36" s="1"/>
      <c r="P36" s="1"/>
    </row>
    <row r="37" spans="1:16" ht="15.75">
      <c r="A37" s="1" t="s">
        <v>18</v>
      </c>
      <c r="B37" s="18">
        <v>5985</v>
      </c>
      <c r="C37" s="28">
        <v>671.72</v>
      </c>
      <c r="D37" s="28">
        <v>1160.4711539165912</v>
      </c>
      <c r="E37" s="1"/>
      <c r="F37" s="31">
        <v>0.11223391812865498</v>
      </c>
      <c r="G37" s="32">
        <v>0.19389660048731686</v>
      </c>
      <c r="H37" s="1"/>
      <c r="I37" s="20">
        <v>99.5</v>
      </c>
      <c r="J37" s="28">
        <v>700.23</v>
      </c>
      <c r="K37" s="28">
        <v>1209.7253559623275</v>
      </c>
      <c r="L37" s="28"/>
      <c r="M37" s="29">
        <v>7.03748743718593</v>
      </c>
      <c r="N37" s="28">
        <v>12.158043778515855</v>
      </c>
      <c r="O37" s="1"/>
      <c r="P37" s="1"/>
    </row>
    <row r="38" spans="1:16" ht="15.75">
      <c r="A38" s="1" t="s">
        <v>17</v>
      </c>
      <c r="B38" s="18">
        <v>5989</v>
      </c>
      <c r="C38" s="28">
        <v>642.87</v>
      </c>
      <c r="D38" s="28">
        <v>1152.931251005105</v>
      </c>
      <c r="E38" s="1"/>
      <c r="F38" s="31">
        <v>0.10734179328769411</v>
      </c>
      <c r="G38" s="32">
        <v>0.1925081400910177</v>
      </c>
      <c r="H38" s="1"/>
      <c r="I38" s="20">
        <v>94.2</v>
      </c>
      <c r="J38" s="28">
        <v>614.61</v>
      </c>
      <c r="K38" s="28">
        <v>1102.2494068478036</v>
      </c>
      <c r="L38" s="28"/>
      <c r="M38" s="29">
        <v>6.52452229299363</v>
      </c>
      <c r="N38" s="28">
        <v>11.701161431505346</v>
      </c>
      <c r="O38" s="1"/>
      <c r="P38" s="1"/>
    </row>
    <row r="39" spans="1:16" ht="15.75">
      <c r="A39" s="11" t="s">
        <v>16</v>
      </c>
      <c r="B39" s="12">
        <v>5709</v>
      </c>
      <c r="C39" s="27">
        <v>616.16</v>
      </c>
      <c r="D39" s="28">
        <v>1142.642211021592</v>
      </c>
      <c r="E39" s="1"/>
      <c r="F39" s="31">
        <v>0.10792783324575232</v>
      </c>
      <c r="G39" s="32">
        <v>0.20014752338791242</v>
      </c>
      <c r="H39" s="1"/>
      <c r="I39" s="17">
        <v>88.9</v>
      </c>
      <c r="J39" s="27">
        <v>588.16</v>
      </c>
      <c r="K39" s="28">
        <v>1090.7174156622623</v>
      </c>
      <c r="L39" s="28"/>
      <c r="M39" s="29">
        <v>6.615973003374577</v>
      </c>
      <c r="N39" s="28">
        <v>12.269037296538382</v>
      </c>
      <c r="O39" s="1"/>
      <c r="P39" s="1"/>
    </row>
    <row r="40" spans="1:16" ht="15.75">
      <c r="A40" s="11" t="s">
        <v>15</v>
      </c>
      <c r="B40" s="12">
        <v>5523</v>
      </c>
      <c r="C40" s="27">
        <v>598.53</v>
      </c>
      <c r="D40" s="28">
        <v>1143.1408481529422</v>
      </c>
      <c r="E40" s="1"/>
      <c r="F40" s="31">
        <v>0.10837045084193372</v>
      </c>
      <c r="G40" s="32">
        <v>0.20697824518430966</v>
      </c>
      <c r="H40" s="1"/>
      <c r="I40" s="17">
        <v>90.2</v>
      </c>
      <c r="J40" s="27">
        <v>665.9</v>
      </c>
      <c r="K40" s="28">
        <v>1271.8117567791828</v>
      </c>
      <c r="L40" s="28"/>
      <c r="M40" s="29">
        <v>7.382483370288248</v>
      </c>
      <c r="N40" s="28">
        <v>14.099908611742602</v>
      </c>
      <c r="O40" s="1"/>
      <c r="P40" s="1"/>
    </row>
    <row r="41" spans="1:16" ht="15.75">
      <c r="A41" s="11" t="s">
        <v>14</v>
      </c>
      <c r="B41" s="12">
        <v>5417</v>
      </c>
      <c r="C41" s="27">
        <v>604</v>
      </c>
      <c r="D41" s="28">
        <v>1179.0642241671756</v>
      </c>
      <c r="E41" s="1"/>
      <c r="F41" s="31">
        <v>0.11150083071810965</v>
      </c>
      <c r="G41" s="32">
        <v>0.21766000076927738</v>
      </c>
      <c r="H41" s="1"/>
      <c r="I41" s="17">
        <v>87.3</v>
      </c>
      <c r="J41" s="27">
        <v>667.48</v>
      </c>
      <c r="K41" s="28">
        <v>1302.9830932899113</v>
      </c>
      <c r="L41" s="28"/>
      <c r="M41" s="29">
        <v>7.64581901489118</v>
      </c>
      <c r="N41" s="28">
        <v>14.925350438601503</v>
      </c>
      <c r="O41" s="1"/>
      <c r="P41" s="1"/>
    </row>
    <row r="42" spans="1:16" ht="15.75">
      <c r="A42" s="11" t="s">
        <v>13</v>
      </c>
      <c r="B42" s="12">
        <v>5491</v>
      </c>
      <c r="C42" s="27">
        <v>606.72</v>
      </c>
      <c r="D42" s="28">
        <v>1221.8013765879266</v>
      </c>
      <c r="E42" s="1"/>
      <c r="F42" s="31">
        <v>0.11049353487525042</v>
      </c>
      <c r="G42" s="32">
        <v>0.22250981179893037</v>
      </c>
      <c r="H42" s="1"/>
      <c r="I42" s="17">
        <v>91.5</v>
      </c>
      <c r="J42" s="27">
        <v>695.99</v>
      </c>
      <c r="K42" s="28">
        <v>1401.571631216098</v>
      </c>
      <c r="L42" s="28"/>
      <c r="M42" s="29">
        <v>7.606448087431694</v>
      </c>
      <c r="N42" s="28">
        <v>15.317722745531126</v>
      </c>
      <c r="O42" s="1"/>
      <c r="P42" s="1"/>
    </row>
    <row r="43" spans="1:16" ht="15.75">
      <c r="A43" s="11" t="s">
        <v>12</v>
      </c>
      <c r="B43" s="12">
        <v>5416</v>
      </c>
      <c r="C43" s="27">
        <v>576.89</v>
      </c>
      <c r="D43" s="28">
        <v>1204.9962895930885</v>
      </c>
      <c r="E43" s="1"/>
      <c r="F43" s="31">
        <v>0.1065158788774003</v>
      </c>
      <c r="G43" s="32">
        <v>0.2224882366309248</v>
      </c>
      <c r="H43" s="1"/>
      <c r="I43" s="17">
        <v>87.7</v>
      </c>
      <c r="J43" s="27">
        <v>680.52</v>
      </c>
      <c r="K43" s="28">
        <v>1421.4565601655231</v>
      </c>
      <c r="L43" s="28"/>
      <c r="M43" s="29">
        <v>7.759635119726339</v>
      </c>
      <c r="N43" s="28">
        <v>16.208170583415313</v>
      </c>
      <c r="O43" s="1"/>
      <c r="P43" s="1"/>
    </row>
    <row r="44" spans="1:16" ht="15.75">
      <c r="A44" s="11" t="s">
        <v>11</v>
      </c>
      <c r="B44" s="12">
        <v>5260</v>
      </c>
      <c r="C44" s="27">
        <v>529.67</v>
      </c>
      <c r="D44" s="28">
        <v>1150.0292248424705</v>
      </c>
      <c r="E44" s="1"/>
      <c r="F44" s="31">
        <v>0.1006977186311787</v>
      </c>
      <c r="G44" s="32">
        <v>0.218636734760926</v>
      </c>
      <c r="H44" s="1"/>
      <c r="I44" s="17">
        <v>93.9</v>
      </c>
      <c r="J44" s="27">
        <v>604.68</v>
      </c>
      <c r="K44" s="28">
        <v>1312.8923134739464</v>
      </c>
      <c r="L44" s="28"/>
      <c r="M44" s="29">
        <v>6.439616613418529</v>
      </c>
      <c r="N44" s="28">
        <v>13.981813775015402</v>
      </c>
      <c r="O44" s="1"/>
      <c r="P44" s="1"/>
    </row>
    <row r="45" spans="1:16" ht="15.75">
      <c r="A45" s="11" t="s">
        <v>10</v>
      </c>
      <c r="B45" s="12">
        <v>5312</v>
      </c>
      <c r="C45" s="27">
        <v>506.7</v>
      </c>
      <c r="D45" s="28">
        <v>1168.7755425502064</v>
      </c>
      <c r="E45" s="1"/>
      <c r="F45" s="31">
        <v>0.09538780120481928</v>
      </c>
      <c r="G45" s="32">
        <v>0.22002551629333705</v>
      </c>
      <c r="H45" s="1"/>
      <c r="I45" s="17">
        <v>94.3</v>
      </c>
      <c r="J45" s="27">
        <v>509.26</v>
      </c>
      <c r="K45" s="28">
        <v>1174.6805462781097</v>
      </c>
      <c r="L45" s="28"/>
      <c r="M45" s="29">
        <v>5.400424178154825</v>
      </c>
      <c r="N45" s="28">
        <v>12.456845665727569</v>
      </c>
      <c r="O45" s="1"/>
      <c r="P45" s="1"/>
    </row>
    <row r="46" spans="1:16" ht="15.75">
      <c r="A46" s="11" t="s">
        <v>9</v>
      </c>
      <c r="B46" s="12">
        <v>5359</v>
      </c>
      <c r="C46" s="27">
        <v>414.27</v>
      </c>
      <c r="D46" s="28">
        <v>1044.5935772314972</v>
      </c>
      <c r="E46" s="1"/>
      <c r="F46" s="31">
        <v>0.07730360141817504</v>
      </c>
      <c r="G46" s="32">
        <v>0.19492322769761097</v>
      </c>
      <c r="H46" s="1"/>
      <c r="I46" s="17">
        <v>104.2</v>
      </c>
      <c r="J46" s="27">
        <v>516.49</v>
      </c>
      <c r="K46" s="28">
        <v>1302.3442119977215</v>
      </c>
      <c r="L46" s="28"/>
      <c r="M46" s="29">
        <v>4.956717850287908</v>
      </c>
      <c r="N46" s="28">
        <v>12.498504913605771</v>
      </c>
      <c r="O46" s="1"/>
      <c r="P46" s="1"/>
    </row>
    <row r="47" spans="1:16" ht="15.75">
      <c r="A47" s="11" t="s">
        <v>8</v>
      </c>
      <c r="B47" s="12">
        <v>5336</v>
      </c>
      <c r="C47" s="27">
        <v>361.51</v>
      </c>
      <c r="D47" s="28">
        <v>995.5330751339969</v>
      </c>
      <c r="E47" s="1"/>
      <c r="F47" s="31">
        <v>0.0677492503748126</v>
      </c>
      <c r="G47" s="32">
        <v>0.18656916700412235</v>
      </c>
      <c r="H47" s="1"/>
      <c r="I47" s="17">
        <v>93.4</v>
      </c>
      <c r="J47" s="27">
        <v>370.38</v>
      </c>
      <c r="K47" s="28">
        <v>1019.9594488897396</v>
      </c>
      <c r="L47" s="28"/>
      <c r="M47" s="29">
        <v>3.9655246252676655</v>
      </c>
      <c r="N47" s="28">
        <v>10.920336711881578</v>
      </c>
      <c r="O47" s="1"/>
      <c r="P47" s="1"/>
    </row>
    <row r="48" spans="1:16" ht="15.75">
      <c r="A48" s="11" t="s">
        <v>7</v>
      </c>
      <c r="B48" s="12">
        <v>5329</v>
      </c>
      <c r="C48" s="27">
        <v>328.02</v>
      </c>
      <c r="D48" s="28">
        <v>978.4623542584625</v>
      </c>
      <c r="E48" s="1"/>
      <c r="F48" s="31">
        <v>0.061553762431975974</v>
      </c>
      <c r="G48" s="32">
        <v>0.18361087525961012</v>
      </c>
      <c r="H48" s="1"/>
      <c r="I48" s="17">
        <v>97.2</v>
      </c>
      <c r="J48" s="27">
        <v>342.82</v>
      </c>
      <c r="K48" s="28">
        <v>1022.6097929604479</v>
      </c>
      <c r="L48" s="28"/>
      <c r="M48" s="29">
        <v>3.526954732510288</v>
      </c>
      <c r="N48" s="28">
        <v>10.520676882309134</v>
      </c>
      <c r="O48" s="1"/>
      <c r="P48" s="1"/>
    </row>
    <row r="49" spans="1:16" ht="15.75">
      <c r="A49" s="11" t="s">
        <v>6</v>
      </c>
      <c r="B49" s="12">
        <v>5315</v>
      </c>
      <c r="C49" s="27">
        <v>316.67</v>
      </c>
      <c r="D49" s="28">
        <v>1012.0179465733645</v>
      </c>
      <c r="E49" s="1"/>
      <c r="F49" s="31">
        <v>0.05958043273753528</v>
      </c>
      <c r="G49" s="32">
        <v>0.19040789211163958</v>
      </c>
      <c r="H49" s="1"/>
      <c r="I49" s="17">
        <v>94.9</v>
      </c>
      <c r="J49" s="27">
        <v>311.91</v>
      </c>
      <c r="K49" s="28">
        <v>996.8058790403198</v>
      </c>
      <c r="L49" s="28"/>
      <c r="M49" s="29">
        <v>3.286722866174921</v>
      </c>
      <c r="N49" s="28">
        <v>10.503750042574497</v>
      </c>
      <c r="O49" s="1"/>
      <c r="P49" s="1"/>
    </row>
    <row r="50" spans="1:16" ht="15.75">
      <c r="A50" s="11" t="s">
        <v>5</v>
      </c>
      <c r="B50" s="12">
        <v>5269</v>
      </c>
      <c r="C50" s="27">
        <v>286.43</v>
      </c>
      <c r="D50" s="28">
        <v>974.2446290341647</v>
      </c>
      <c r="E50" s="1"/>
      <c r="F50" s="31">
        <v>0.05436135889163029</v>
      </c>
      <c r="G50" s="32">
        <v>0.18490123914104473</v>
      </c>
      <c r="H50" s="1"/>
      <c r="I50" s="17">
        <v>98.9</v>
      </c>
      <c r="J50" s="27">
        <v>275.78</v>
      </c>
      <c r="K50" s="28">
        <v>938.0204021751979</v>
      </c>
      <c r="L50" s="28"/>
      <c r="M50" s="29">
        <v>2.788473205257836</v>
      </c>
      <c r="N50" s="28">
        <v>9.484533894592495</v>
      </c>
      <c r="O50" s="1"/>
      <c r="P50" s="1"/>
    </row>
    <row r="51" spans="1:16" ht="15.75">
      <c r="A51" s="11" t="s">
        <v>4</v>
      </c>
      <c r="B51" s="12">
        <v>5120</v>
      </c>
      <c r="C51" s="27">
        <v>266.15</v>
      </c>
      <c r="D51" s="28">
        <v>956.5475217038284</v>
      </c>
      <c r="E51" s="1"/>
      <c r="F51" s="31">
        <v>0.051982421875</v>
      </c>
      <c r="G51" s="32">
        <v>0.186825687832779</v>
      </c>
      <c r="H51" s="1"/>
      <c r="I51" s="17">
        <v>89.8</v>
      </c>
      <c r="J51" s="27">
        <v>221.02</v>
      </c>
      <c r="K51" s="28">
        <v>794.349551933046</v>
      </c>
      <c r="L51" s="28"/>
      <c r="M51" s="29">
        <v>2.461247216035635</v>
      </c>
      <c r="N51" s="28">
        <v>8.845763384555077</v>
      </c>
      <c r="O51" s="1"/>
      <c r="P51" s="1"/>
    </row>
    <row r="52" spans="1:16" ht="15.75">
      <c r="A52" s="11" t="s">
        <v>3</v>
      </c>
      <c r="B52" s="12">
        <v>4662</v>
      </c>
      <c r="C52" s="27">
        <v>134.43</v>
      </c>
      <c r="D52" s="28">
        <v>498.1077291693496</v>
      </c>
      <c r="E52" s="1"/>
      <c r="F52" s="31">
        <v>0.028835263835263837</v>
      </c>
      <c r="G52" s="32">
        <v>0.10684421475104025</v>
      </c>
      <c r="H52" s="1"/>
      <c r="I52" s="17">
        <v>92</v>
      </c>
      <c r="J52" s="27">
        <v>125.54</v>
      </c>
      <c r="K52" s="28">
        <v>465.16733110109465</v>
      </c>
      <c r="L52" s="28"/>
      <c r="M52" s="29">
        <v>1.3645652173913043</v>
      </c>
      <c r="N52" s="28">
        <v>5.056166642403203</v>
      </c>
      <c r="O52" s="1"/>
      <c r="P52" s="1"/>
    </row>
    <row r="53" spans="1:16" ht="15.75">
      <c r="A53" s="11" t="s">
        <v>2</v>
      </c>
      <c r="B53" s="12">
        <v>3293</v>
      </c>
      <c r="C53" s="27">
        <v>99.94</v>
      </c>
      <c r="D53" s="28">
        <v>456.06085424266456</v>
      </c>
      <c r="E53" s="1"/>
      <c r="F53" s="31">
        <v>0.030349225630124505</v>
      </c>
      <c r="G53" s="32">
        <v>0.13849403408523064</v>
      </c>
      <c r="H53" s="1"/>
      <c r="I53" s="17">
        <v>80</v>
      </c>
      <c r="J53" s="27">
        <v>105.86</v>
      </c>
      <c r="K53" s="28">
        <v>483.07586582077715</v>
      </c>
      <c r="L53" s="28"/>
      <c r="M53" s="29">
        <v>1.32325</v>
      </c>
      <c r="N53" s="28">
        <v>6.038448322759715</v>
      </c>
      <c r="O53" s="1"/>
      <c r="P53" s="1"/>
    </row>
    <row r="54" spans="1:16" ht="15.75">
      <c r="A54" s="11" t="s">
        <v>1</v>
      </c>
      <c r="B54" s="12">
        <v>2598</v>
      </c>
      <c r="C54" s="13">
        <v>83.84</v>
      </c>
      <c r="D54" s="14">
        <v>355.91</v>
      </c>
      <c r="E54" s="1"/>
      <c r="F54" s="15">
        <v>0.0323</v>
      </c>
      <c r="G54" s="16">
        <v>0.1397</v>
      </c>
      <c r="H54" s="1"/>
      <c r="I54" s="17">
        <v>65.1</v>
      </c>
      <c r="J54" s="13">
        <v>90.9</v>
      </c>
      <c r="K54" s="14">
        <v>358.88</v>
      </c>
      <c r="L54" s="14"/>
      <c r="M54" s="13">
        <v>1.4</v>
      </c>
      <c r="N54" s="14">
        <v>6.06</v>
      </c>
      <c r="O54" s="1"/>
      <c r="P54" s="1"/>
    </row>
    <row r="55" spans="1:16" ht="15.75">
      <c r="A55" s="22"/>
      <c r="B55" s="23"/>
      <c r="C55" s="24"/>
      <c r="D55" s="24"/>
      <c r="E55" s="22"/>
      <c r="F55" s="40"/>
      <c r="G55" s="41"/>
      <c r="H55" s="3"/>
      <c r="I55" s="3"/>
      <c r="J55" s="3"/>
      <c r="K55" s="3"/>
      <c r="L55" s="3"/>
      <c r="M55" s="3"/>
      <c r="N55" s="3"/>
      <c r="O55" s="1"/>
      <c r="P55" s="1"/>
    </row>
    <row r="56" spans="1:16" ht="15.75">
      <c r="A56" s="25" t="s">
        <v>52</v>
      </c>
      <c r="B56" s="1"/>
      <c r="C56" s="1"/>
      <c r="D56" s="19"/>
      <c r="E56" s="1"/>
      <c r="F56" s="1"/>
      <c r="G56" s="19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25"/>
      <c r="B57" s="1"/>
      <c r="C57" s="1"/>
      <c r="D57" s="19"/>
      <c r="E57" s="1"/>
      <c r="F57" s="1"/>
      <c r="G57" s="19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 t="s">
        <v>42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25" t="s">
        <v>53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sheetProtection/>
  <mergeCells count="17">
    <mergeCell ref="B5:B7"/>
    <mergeCell ref="I4:N4"/>
    <mergeCell ref="F55:G55"/>
    <mergeCell ref="C5:D5"/>
    <mergeCell ref="F5:G5"/>
    <mergeCell ref="J5:K5"/>
    <mergeCell ref="M5:N5"/>
    <mergeCell ref="B4:G4"/>
    <mergeCell ref="C6:C7"/>
    <mergeCell ref="N6:N7"/>
    <mergeCell ref="D6:D7"/>
    <mergeCell ref="F6:F7"/>
    <mergeCell ref="G6:G7"/>
    <mergeCell ref="J6:J7"/>
    <mergeCell ref="K6:K7"/>
    <mergeCell ref="M6:M7"/>
    <mergeCell ref="I5:I7"/>
  </mergeCells>
  <printOptions/>
  <pageMargins left="0.75" right="0.75" top="0.5" bottom="0.5" header="0.5" footer="0.5"/>
  <pageSetup fitToHeight="2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Simon,CGS</dc:creator>
  <cp:keywords/>
  <dc:description/>
  <cp:lastModifiedBy>Charbonneau, Michele</cp:lastModifiedBy>
  <cp:lastPrinted>2018-07-10T14:23:20Z</cp:lastPrinted>
  <dcterms:created xsi:type="dcterms:W3CDTF">2000-01-11T16:26:15Z</dcterms:created>
  <dcterms:modified xsi:type="dcterms:W3CDTF">2020-11-30T13:33:37Z</dcterms:modified>
  <cp:category/>
  <cp:version/>
  <cp:contentType/>
  <cp:contentStatus/>
</cp:coreProperties>
</file>