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3" sheetId="1" r:id="rId1"/>
  </sheets>
  <definedNames>
    <definedName name="_xlnm.Print_Area" localSheetId="0">'f-23'!$A$1:$P$125</definedName>
    <definedName name="_xlnm.Print_Titles" localSheetId="0">'f-23'!$A:$A,'f-23'!$4:$4</definedName>
  </definedNames>
  <calcPr fullCalcOnLoad="1"/>
</workbook>
</file>

<file path=xl/sharedStrings.xml><?xml version="1.0" encoding="utf-8"?>
<sst xmlns="http://schemas.openxmlformats.org/spreadsheetml/2006/main" count="105" uniqueCount="105">
  <si>
    <t>Village Expenditures</t>
  </si>
  <si>
    <t>Expenditures</t>
  </si>
  <si>
    <t>Total Expenditures and Other Sources</t>
  </si>
  <si>
    <t>General Government</t>
  </si>
  <si>
    <t>Operations</t>
  </si>
  <si>
    <t>Adminstration</t>
  </si>
  <si>
    <t>County Distribution of Sales Tax</t>
  </si>
  <si>
    <t>Miscellaneous General Government</t>
  </si>
  <si>
    <t>Zoning and Planning</t>
  </si>
  <si>
    <t>Judgements</t>
  </si>
  <si>
    <t>Education</t>
  </si>
  <si>
    <t>Instruction</t>
  </si>
  <si>
    <t>Instructional Support</t>
  </si>
  <si>
    <t>Pupil Services</t>
  </si>
  <si>
    <t>Education – Transportation</t>
  </si>
  <si>
    <t>Student Activities</t>
  </si>
  <si>
    <t>Community College</t>
  </si>
  <si>
    <t>Miscellaneous Education</t>
  </si>
  <si>
    <t>Public Safety</t>
  </si>
  <si>
    <t>Public Safety Administration</t>
  </si>
  <si>
    <t>Police</t>
  </si>
  <si>
    <t>Fire Protection</t>
  </si>
  <si>
    <t>Emergency Response</t>
  </si>
  <si>
    <t>Correctional Services</t>
  </si>
  <si>
    <t>Disaster Response</t>
  </si>
  <si>
    <t>Homeland Security and Civil Defense</t>
  </si>
  <si>
    <t>Miscellaneous Public Safety</t>
  </si>
  <si>
    <t>Health</t>
  </si>
  <si>
    <t>Public Health Administration</t>
  </si>
  <si>
    <t>Public Health Services</t>
  </si>
  <si>
    <t>Mental Health Services</t>
  </si>
  <si>
    <t>Environmental Services</t>
  </si>
  <si>
    <t>Public Health Facilities</t>
  </si>
  <si>
    <t>Miscellaneous Public Health</t>
  </si>
  <si>
    <t>Transportation</t>
  </si>
  <si>
    <t>Highways</t>
  </si>
  <si>
    <t>Highway Services to Other Governments</t>
  </si>
  <si>
    <t>Bus Service</t>
  </si>
  <si>
    <t>Airports</t>
  </si>
  <si>
    <t>Rail Service</t>
  </si>
  <si>
    <t>Waterways</t>
  </si>
  <si>
    <t>Transportation Facilities</t>
  </si>
  <si>
    <t>Transportation Ancillary</t>
  </si>
  <si>
    <t>Miscellaneous Transportation</t>
  </si>
  <si>
    <t>Social Services</t>
  </si>
  <si>
    <t>Public Facilities</t>
  </si>
  <si>
    <t>Miscellaneous Social Services</t>
  </si>
  <si>
    <t>Social Service Administration</t>
  </si>
  <si>
    <t>Financial Assistance</t>
  </si>
  <si>
    <t>Medicaid</t>
  </si>
  <si>
    <t>Non-Medicaid Medical Assistance</t>
  </si>
  <si>
    <t>Housing Assistance</t>
  </si>
  <si>
    <t>Employment Services</t>
  </si>
  <si>
    <t>Youth Services</t>
  </si>
  <si>
    <t>Economic Development</t>
  </si>
  <si>
    <t>Economic Development Administration</t>
  </si>
  <si>
    <t>Development Infrastructure</t>
  </si>
  <si>
    <t>Promotion</t>
  </si>
  <si>
    <t>Economic Development Grants</t>
  </si>
  <si>
    <t>Miscellaneous Economic Development</t>
  </si>
  <si>
    <t>Culture and Recreation</t>
  </si>
  <si>
    <t>Recreation Services</t>
  </si>
  <si>
    <t>Adult Recreation</t>
  </si>
  <si>
    <t>Youth Recreation</t>
  </si>
  <si>
    <t>Library</t>
  </si>
  <si>
    <t>Miscellaneous Culture and Recreation</t>
  </si>
  <si>
    <t>Cultural Services</t>
  </si>
  <si>
    <t>Community Services</t>
  </si>
  <si>
    <t>Constituent Services</t>
  </si>
  <si>
    <t>Elder Services</t>
  </si>
  <si>
    <t>Natural Resource</t>
  </si>
  <si>
    <t>Student Census</t>
  </si>
  <si>
    <t>Miscellaneous Community Services</t>
  </si>
  <si>
    <t>Utilities</t>
  </si>
  <si>
    <t>Water</t>
  </si>
  <si>
    <t>Electricity</t>
  </si>
  <si>
    <t>Natural Gas</t>
  </si>
  <si>
    <t>Steam</t>
  </si>
  <si>
    <t>Sanitation</t>
  </si>
  <si>
    <t>Sewer</t>
  </si>
  <si>
    <t>Storm Sewer</t>
  </si>
  <si>
    <t>Refuse and Garbage</t>
  </si>
  <si>
    <t>Landfill Closures</t>
  </si>
  <si>
    <t>Drainage</t>
  </si>
  <si>
    <t>Miscellaneous Sanitation</t>
  </si>
  <si>
    <t>Employee Benefits</t>
  </si>
  <si>
    <t>Retirement – State/Local</t>
  </si>
  <si>
    <t>Retirement – Police and Fire</t>
  </si>
  <si>
    <t>Retirement – Teacher</t>
  </si>
  <si>
    <r>
      <t>LOSAP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/Miscellaneous</t>
    </r>
  </si>
  <si>
    <t>Social Security</t>
  </si>
  <si>
    <t>Medical Insurance</t>
  </si>
  <si>
    <t>Disability Insurance</t>
  </si>
  <si>
    <t>Life Insurance</t>
  </si>
  <si>
    <t>Worker's Compensation</t>
  </si>
  <si>
    <t>Unemployment Insurance</t>
  </si>
  <si>
    <t>Union Benefits Program</t>
  </si>
  <si>
    <t>Unclassified Employee Benefits</t>
  </si>
  <si>
    <t>Debt Service</t>
  </si>
  <si>
    <t>Debt Principal</t>
  </si>
  <si>
    <t>Interest on Debt</t>
  </si>
  <si>
    <t>1  Length of service award program.</t>
  </si>
  <si>
    <t>New York State — Selected Fiscal Years Ended in 2005-19</t>
  </si>
  <si>
    <t>Other Uses – Transfers</t>
  </si>
  <si>
    <t>SOURCE:  New York State Office of the State Comptroller, "Financial Data for Local Governments," https://www.osc.state.ny.us/localgov/datanstat/findata/index_choice.htm (last viewed August 21, 2020).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</si>
</sst>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</numFmts>
  <fonts count="46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readingOrder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170" fontId="2" fillId="0" borderId="0" xfId="0" applyNumberFormat="1" applyFont="1" applyFill="1" applyAlignment="1">
      <alignment/>
    </xf>
    <xf numFmtId="170" fontId="44" fillId="0" borderId="0" xfId="0" applyNumberFormat="1" applyFont="1" applyFill="1" applyAlignment="1">
      <alignment/>
    </xf>
    <xf numFmtId="170" fontId="2" fillId="0" borderId="0" xfId="0" applyNumberFormat="1" applyFont="1" applyFill="1" applyAlignment="1" quotePrefix="1">
      <alignment/>
    </xf>
    <xf numFmtId="170" fontId="45" fillId="0" borderId="0" xfId="0" applyNumberFormat="1" applyFont="1" applyFill="1" applyAlignment="1">
      <alignment wrapText="1"/>
    </xf>
    <xf numFmtId="170" fontId="44" fillId="0" borderId="0" xfId="0" applyNumberFormat="1" applyFont="1" applyFill="1" applyAlignment="1">
      <alignment/>
    </xf>
    <xf numFmtId="170" fontId="2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2" fillId="0" borderId="0" xfId="0" applyNumberFormat="1" applyFont="1" applyFill="1" applyAlignment="1" quotePrefix="1">
      <alignment horizontal="left" wrapText="1"/>
    </xf>
    <xf numFmtId="170" fontId="45" fillId="0" borderId="0" xfId="0" applyNumberFormat="1" applyFont="1" applyFill="1" applyAlignment="1">
      <alignment horizontal="right" readingOrder="1"/>
    </xf>
    <xf numFmtId="170" fontId="2" fillId="33" borderId="11" xfId="0" applyNumberFormat="1" applyFont="1" applyFill="1" applyBorder="1" applyAlignment="1">
      <alignment/>
    </xf>
    <xf numFmtId="170" fontId="44" fillId="0" borderId="0" xfId="56" applyNumberFormat="1" applyFont="1" applyFill="1" applyBorder="1">
      <alignment/>
      <protection/>
    </xf>
    <xf numFmtId="170" fontId="44" fillId="0" borderId="0" xfId="0" applyNumberFormat="1" applyFont="1" applyAlignment="1">
      <alignment/>
    </xf>
    <xf numFmtId="0" fontId="35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25390625" style="1" customWidth="1"/>
    <col min="2" max="22" width="15.625" style="1" customWidth="1"/>
    <col min="23" max="23" width="14.00390625" style="1" customWidth="1"/>
    <col min="24" max="24" width="11.50390625" style="1" bestFit="1" customWidth="1"/>
    <col min="25" max="25" width="2.625" style="1" customWidth="1"/>
    <col min="26" max="26" width="11.50390625" style="1" bestFit="1" customWidth="1"/>
    <col min="27" max="27" width="2.625" style="1" customWidth="1"/>
    <col min="28" max="28" width="11.50390625" style="1" bestFit="1" customWidth="1"/>
    <col min="29" max="29" width="2.625" style="1" customWidth="1"/>
    <col min="30" max="30" width="11.50390625" style="1" bestFit="1" customWidth="1"/>
    <col min="31" max="16384" width="9.00390625" style="1" customWidth="1"/>
  </cols>
  <sheetData>
    <row r="1" spans="2:39" ht="20.25">
      <c r="B1" s="18" t="s">
        <v>0</v>
      </c>
      <c r="D1" s="18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4"/>
      <c r="S1" s="4"/>
      <c r="T1" s="5"/>
      <c r="U1" s="4"/>
      <c r="V1" s="4"/>
      <c r="W1" s="4"/>
      <c r="X1" s="8"/>
      <c r="Y1" s="8"/>
      <c r="Z1" s="8"/>
      <c r="AB1" s="3"/>
      <c r="AC1" s="3"/>
      <c r="AD1" s="3"/>
      <c r="AE1" s="2"/>
      <c r="AF1" s="2"/>
      <c r="AG1" s="2"/>
      <c r="AH1" s="2"/>
      <c r="AI1" s="2"/>
      <c r="AJ1" s="2"/>
      <c r="AK1" s="2"/>
      <c r="AL1" s="2"/>
      <c r="AM1" s="2"/>
    </row>
    <row r="2" spans="2:39" ht="20.25">
      <c r="B2" s="18" t="s">
        <v>102</v>
      </c>
      <c r="D2" s="18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4"/>
      <c r="S2" s="4"/>
      <c r="T2" s="4"/>
      <c r="U2" s="4"/>
      <c r="V2" s="4"/>
      <c r="W2" s="4"/>
      <c r="X2" s="8"/>
      <c r="Y2" s="8"/>
      <c r="Z2" s="8"/>
      <c r="AD2" s="3"/>
      <c r="AE2" s="2"/>
      <c r="AF2" s="2"/>
      <c r="AG2" s="2"/>
      <c r="AH2" s="2"/>
      <c r="AI2" s="2"/>
      <c r="AJ2" s="2"/>
      <c r="AK2" s="2"/>
      <c r="AL2" s="2"/>
      <c r="AM2" s="2"/>
    </row>
    <row r="3" spans="1:39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  <c r="T3" s="4"/>
      <c r="U3" s="4"/>
      <c r="V3" s="4"/>
      <c r="W3" s="4"/>
      <c r="X3" s="9"/>
      <c r="Y3" s="9"/>
      <c r="Z3" s="9"/>
      <c r="AA3" s="3"/>
      <c r="AB3" s="3"/>
      <c r="AC3" s="3"/>
      <c r="AD3" s="3"/>
      <c r="AE3" s="2"/>
      <c r="AF3" s="2"/>
      <c r="AG3" s="2"/>
      <c r="AH3" s="2"/>
      <c r="AI3" s="2"/>
      <c r="AJ3" s="2"/>
      <c r="AK3" s="2"/>
      <c r="AL3" s="2"/>
      <c r="AM3" s="2"/>
    </row>
    <row r="4" spans="1:39" ht="15.75">
      <c r="A4" s="10"/>
      <c r="B4" s="10">
        <v>2019</v>
      </c>
      <c r="C4" s="10">
        <v>2018</v>
      </c>
      <c r="D4" s="10">
        <v>2017</v>
      </c>
      <c r="E4" s="10">
        <v>2016</v>
      </c>
      <c r="F4" s="10">
        <v>2015</v>
      </c>
      <c r="G4" s="11">
        <v>2014</v>
      </c>
      <c r="H4" s="12">
        <v>2013</v>
      </c>
      <c r="I4" s="12">
        <v>2012</v>
      </c>
      <c r="J4" s="12">
        <v>2011</v>
      </c>
      <c r="K4" s="12">
        <v>2010</v>
      </c>
      <c r="L4" s="12">
        <v>2009</v>
      </c>
      <c r="M4" s="12">
        <v>2008</v>
      </c>
      <c r="N4" s="12">
        <v>2007</v>
      </c>
      <c r="O4" s="12">
        <v>2006</v>
      </c>
      <c r="P4" s="11">
        <v>2005</v>
      </c>
      <c r="Q4" s="8"/>
      <c r="R4" s="8"/>
      <c r="S4" s="8"/>
      <c r="W4" s="8"/>
      <c r="X4" s="8"/>
      <c r="Y4" s="8"/>
      <c r="Z4" s="8"/>
      <c r="AE4" s="2"/>
      <c r="AF4" s="2"/>
      <c r="AG4" s="2"/>
      <c r="AH4" s="2"/>
      <c r="AI4" s="2"/>
      <c r="AJ4" s="2"/>
      <c r="AK4" s="2"/>
      <c r="AL4" s="2"/>
      <c r="AM4" s="2"/>
    </row>
    <row r="5" spans="1:39" ht="15.75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8"/>
      <c r="S5" s="8"/>
      <c r="W5" s="8"/>
      <c r="X5" s="8"/>
      <c r="Y5" s="8"/>
      <c r="Z5" s="8"/>
      <c r="AE5" s="2"/>
      <c r="AF5" s="2"/>
      <c r="AG5" s="2"/>
      <c r="AH5" s="2"/>
      <c r="AI5" s="2"/>
      <c r="AJ5" s="2"/>
      <c r="AK5" s="2"/>
      <c r="AL5" s="2"/>
      <c r="AM5" s="2"/>
    </row>
    <row r="6" spans="1:39" ht="15.75">
      <c r="A6" s="7" t="s">
        <v>2</v>
      </c>
      <c r="B6" s="24">
        <f aca="true" t="shared" si="0" ref="B6:G6">+B8+B10</f>
        <v>3323238429.3600006</v>
      </c>
      <c r="C6" s="24">
        <f t="shared" si="0"/>
        <v>3269082023.92</v>
      </c>
      <c r="D6" s="24">
        <f t="shared" si="0"/>
        <v>3233025977.6800003</v>
      </c>
      <c r="E6" s="24">
        <f t="shared" si="0"/>
        <v>3254938256</v>
      </c>
      <c r="F6" s="24">
        <f t="shared" si="0"/>
        <v>3204356877.26</v>
      </c>
      <c r="G6" s="24">
        <f t="shared" si="0"/>
        <v>3161507408.6399994</v>
      </c>
      <c r="H6" s="24">
        <f aca="true" t="shared" si="1" ref="H6:P6">+H8+H10</f>
        <v>3031354475.2100005</v>
      </c>
      <c r="I6" s="24">
        <f t="shared" si="1"/>
        <v>2985035800.390001</v>
      </c>
      <c r="J6" s="24">
        <f t="shared" si="1"/>
        <v>2922702393.14</v>
      </c>
      <c r="K6" s="24">
        <f t="shared" si="1"/>
        <v>2802895749.4900007</v>
      </c>
      <c r="L6" s="24">
        <f t="shared" si="1"/>
        <v>2825831239.8399997</v>
      </c>
      <c r="M6" s="24">
        <f>+M8+M10</f>
        <v>2826410348</v>
      </c>
      <c r="N6" s="24">
        <f>+N8+N10</f>
        <v>2733462829</v>
      </c>
      <c r="O6" s="24">
        <f>+O8+O10-1</f>
        <v>2633249235</v>
      </c>
      <c r="P6" s="24">
        <f t="shared" si="1"/>
        <v>2476852132</v>
      </c>
      <c r="Q6" s="8"/>
      <c r="R6" s="8"/>
      <c r="S6" s="8"/>
      <c r="W6" s="8"/>
      <c r="X6" s="8"/>
      <c r="Y6" s="8"/>
      <c r="Z6" s="8"/>
      <c r="AE6" s="2"/>
      <c r="AF6" s="2"/>
      <c r="AG6" s="2"/>
      <c r="AH6" s="2"/>
      <c r="AI6" s="2"/>
      <c r="AJ6" s="2"/>
      <c r="AK6" s="2"/>
      <c r="AL6" s="2"/>
      <c r="AM6" s="2"/>
    </row>
    <row r="7" spans="1:39" ht="15.75">
      <c r="A7" s="7"/>
      <c r="B7" s="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8"/>
      <c r="R7" s="8"/>
      <c r="S7" s="8"/>
      <c r="W7" s="15"/>
      <c r="X7" s="8"/>
      <c r="Y7" s="8"/>
      <c r="Z7" s="8"/>
      <c r="AE7" s="2"/>
      <c r="AF7" s="2"/>
      <c r="AG7" s="2"/>
      <c r="AH7" s="2"/>
      <c r="AI7" s="2"/>
      <c r="AJ7" s="2"/>
      <c r="AK7" s="2"/>
      <c r="AL7" s="2"/>
      <c r="AM7" s="2"/>
    </row>
    <row r="8" spans="1:39" ht="15.75">
      <c r="A8" s="19" t="s">
        <v>103</v>
      </c>
      <c r="B8" s="33">
        <v>190054457.36000004</v>
      </c>
      <c r="C8" s="33">
        <v>182801109.79999995</v>
      </c>
      <c r="D8" s="33">
        <v>170538103.67000005</v>
      </c>
      <c r="E8" s="33">
        <v>175172806.27</v>
      </c>
      <c r="F8" s="33">
        <v>165226196.5899999</v>
      </c>
      <c r="G8" s="33">
        <v>156137981.33000004</v>
      </c>
      <c r="H8" s="33">
        <v>153576926.74000007</v>
      </c>
      <c r="I8" s="33">
        <v>142640142.30000004</v>
      </c>
      <c r="J8" s="32">
        <v>148153189.4</v>
      </c>
      <c r="K8" s="23">
        <v>147387178.20999998</v>
      </c>
      <c r="L8" s="23">
        <v>141384798.31999996</v>
      </c>
      <c r="M8" s="30">
        <v>145969431</v>
      </c>
      <c r="N8" s="30">
        <v>134043786</v>
      </c>
      <c r="O8" s="30">
        <v>144189639</v>
      </c>
      <c r="P8" s="30">
        <v>131234227</v>
      </c>
      <c r="Q8" s="8"/>
      <c r="R8" s="8"/>
      <c r="S8" s="8"/>
      <c r="W8" s="8"/>
      <c r="X8" s="8"/>
      <c r="Y8" s="8"/>
      <c r="Z8" s="8"/>
      <c r="AE8" s="2"/>
      <c r="AF8" s="2"/>
      <c r="AG8" s="2"/>
      <c r="AH8" s="2"/>
      <c r="AI8" s="2"/>
      <c r="AJ8" s="2"/>
      <c r="AK8" s="2"/>
      <c r="AL8" s="2"/>
      <c r="AM8" s="2"/>
    </row>
    <row r="9" spans="1:39" ht="15.75">
      <c r="A9" s="7"/>
      <c r="B9" s="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8"/>
      <c r="R9" s="8"/>
      <c r="S9" s="8"/>
      <c r="W9" s="8"/>
      <c r="X9" s="8"/>
      <c r="Y9" s="8"/>
      <c r="Z9" s="8"/>
      <c r="AE9" s="2"/>
      <c r="AF9" s="2"/>
      <c r="AG9" s="2"/>
      <c r="AH9" s="2"/>
      <c r="AI9" s="2"/>
      <c r="AJ9" s="2"/>
      <c r="AK9" s="2"/>
      <c r="AL9" s="2"/>
      <c r="AM9" s="2"/>
    </row>
    <row r="10" spans="1:39" ht="15.75">
      <c r="A10" s="19" t="s">
        <v>1</v>
      </c>
      <c r="B10" s="25">
        <f aca="true" t="shared" si="2" ref="B10:L10">+B12+B20+B29+B39+B47+B58+B69+B76+B84+B91+B97+B105+B119</f>
        <v>3133183972.0000005</v>
      </c>
      <c r="C10" s="25">
        <f t="shared" si="2"/>
        <v>3086280914.12</v>
      </c>
      <c r="D10" s="25">
        <f t="shared" si="2"/>
        <v>3062487874.01</v>
      </c>
      <c r="E10" s="25">
        <f t="shared" si="2"/>
        <v>3079765449.73</v>
      </c>
      <c r="F10" s="25">
        <f t="shared" si="2"/>
        <v>3039130680.6700006</v>
      </c>
      <c r="G10" s="25">
        <f t="shared" si="2"/>
        <v>3005369427.3099995</v>
      </c>
      <c r="H10" s="25">
        <f t="shared" si="2"/>
        <v>2877777548.4700003</v>
      </c>
      <c r="I10" s="25">
        <f t="shared" si="2"/>
        <v>2842395658.0900006</v>
      </c>
      <c r="J10" s="25">
        <f t="shared" si="2"/>
        <v>2774549203.74</v>
      </c>
      <c r="K10" s="25">
        <f t="shared" si="2"/>
        <v>2655508571.2800007</v>
      </c>
      <c r="L10" s="25">
        <f t="shared" si="2"/>
        <v>2684446441.5199995</v>
      </c>
      <c r="M10" s="25">
        <f>+M12+M20+M29+M39+M47+M58+M69+M76+M84+M91+M97+M105+M119+1</f>
        <v>2680440917</v>
      </c>
      <c r="N10" s="25">
        <f>+N12+N20+N29+N39+N47+N58+N69+N76+N84+N91+N97+N105+N119-1</f>
        <v>2599419043</v>
      </c>
      <c r="O10" s="25">
        <f>+O12+O20+O29+O39+O47+O58+O69+O76+O84+O91+O97+O105+O119</f>
        <v>2489059597</v>
      </c>
      <c r="P10" s="25">
        <f>+P12+P20+P29+P39+P47+P58+P69+P76+P84+P91+P97+P105+P119-3</f>
        <v>2345617905</v>
      </c>
      <c r="Q10" s="8"/>
      <c r="R10" s="8"/>
      <c r="S10" s="8"/>
      <c r="W10" s="8"/>
      <c r="X10" s="8"/>
      <c r="Y10" s="8"/>
      <c r="Z10" s="8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>
      <c r="A11" s="7"/>
      <c r="B11" s="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8"/>
      <c r="R11" s="8"/>
      <c r="S11" s="8"/>
      <c r="W11" s="8"/>
      <c r="X11" s="8"/>
      <c r="Y11" s="8"/>
      <c r="Z11" s="8"/>
      <c r="AF11" s="2"/>
      <c r="AG11" s="2"/>
      <c r="AH11" s="2"/>
      <c r="AI11" s="2"/>
      <c r="AJ11" s="2"/>
      <c r="AK11" s="2"/>
      <c r="AL11" s="2"/>
      <c r="AM11" s="2"/>
    </row>
    <row r="12" spans="1:39" ht="15.75">
      <c r="A12" s="20" t="s">
        <v>3</v>
      </c>
      <c r="B12" s="25">
        <f aca="true" t="shared" si="3" ref="B12:G12">SUM(B13:B18)</f>
        <v>435557518.8900002</v>
      </c>
      <c r="C12" s="25">
        <f t="shared" si="3"/>
        <v>443712566.08000004</v>
      </c>
      <c r="D12" s="25">
        <f t="shared" si="3"/>
        <v>432466581.60999995</v>
      </c>
      <c r="E12" s="25">
        <f t="shared" si="3"/>
        <v>424920323.6200001</v>
      </c>
      <c r="F12" s="25">
        <f t="shared" si="3"/>
        <v>424395425.19000006</v>
      </c>
      <c r="G12" s="25">
        <f t="shared" si="3"/>
        <v>431825971.8699999</v>
      </c>
      <c r="H12" s="25">
        <f aca="true" t="shared" si="4" ref="H12:P12">SUM(H13:H18)</f>
        <v>408277750.41000015</v>
      </c>
      <c r="I12" s="25">
        <f t="shared" si="4"/>
        <v>413501087.84000003</v>
      </c>
      <c r="J12" s="25">
        <f t="shared" si="4"/>
        <v>415831175.07999986</v>
      </c>
      <c r="K12" s="25">
        <f t="shared" si="4"/>
        <v>407725265.2600001</v>
      </c>
      <c r="L12" s="25">
        <f t="shared" si="4"/>
        <v>403961140.02</v>
      </c>
      <c r="M12" s="25">
        <f>SUM(M13:M18)</f>
        <v>420273320</v>
      </c>
      <c r="N12" s="25">
        <f>SUM(N13:N18)</f>
        <v>391586168</v>
      </c>
      <c r="O12" s="25">
        <f>SUM(O13:O18)</f>
        <v>371095949</v>
      </c>
      <c r="P12" s="25">
        <f t="shared" si="4"/>
        <v>347740975</v>
      </c>
      <c r="Q12" s="8"/>
      <c r="R12" s="8"/>
      <c r="S12" s="8"/>
      <c r="W12" s="8"/>
      <c r="X12" s="8"/>
      <c r="Y12" s="8"/>
      <c r="Z12" s="8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.75">
      <c r="A13" s="21" t="s">
        <v>4</v>
      </c>
      <c r="B13" s="33">
        <v>196441151.88000005</v>
      </c>
      <c r="C13" s="33">
        <v>201852000.0500001</v>
      </c>
      <c r="D13" s="33">
        <v>188855088.98</v>
      </c>
      <c r="E13" s="33">
        <v>183883158.97000015</v>
      </c>
      <c r="F13" s="33">
        <v>185028319.32000005</v>
      </c>
      <c r="G13" s="33">
        <v>200691366.79000002</v>
      </c>
      <c r="H13" s="33">
        <v>179737369.69000003</v>
      </c>
      <c r="I13" s="33">
        <v>177587670.65000007</v>
      </c>
      <c r="J13" s="32">
        <v>186301690.97999996</v>
      </c>
      <c r="K13" s="23">
        <v>178065048.73000005</v>
      </c>
      <c r="L13" s="23">
        <v>184937437.45999998</v>
      </c>
      <c r="M13" s="30">
        <v>204746401</v>
      </c>
      <c r="N13" s="30">
        <v>190019100</v>
      </c>
      <c r="O13" s="30">
        <v>181037469</v>
      </c>
      <c r="P13" s="30">
        <v>168318101</v>
      </c>
      <c r="Q13" s="8"/>
      <c r="R13" s="8"/>
      <c r="S13" s="8"/>
      <c r="W13" s="8"/>
      <c r="X13" s="8"/>
      <c r="Y13" s="8"/>
      <c r="Z13" s="8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.75">
      <c r="A14" s="21" t="s">
        <v>5</v>
      </c>
      <c r="B14" s="33">
        <v>181370142.22000018</v>
      </c>
      <c r="C14" s="33">
        <v>186464685.02999994</v>
      </c>
      <c r="D14" s="33">
        <v>190213527.95000002</v>
      </c>
      <c r="E14" s="33">
        <v>186163206.99999997</v>
      </c>
      <c r="F14" s="33">
        <v>180744834.36999997</v>
      </c>
      <c r="G14" s="33">
        <v>176430533.8299999</v>
      </c>
      <c r="H14" s="33">
        <v>171070429.1500001</v>
      </c>
      <c r="I14" s="33">
        <v>170915071.56</v>
      </c>
      <c r="J14" s="32">
        <v>172994201.84999987</v>
      </c>
      <c r="K14" s="23">
        <v>169194579.50000006</v>
      </c>
      <c r="L14" s="23">
        <v>166708418.19999996</v>
      </c>
      <c r="M14" s="30">
        <v>160460058</v>
      </c>
      <c r="N14" s="30">
        <v>152954939</v>
      </c>
      <c r="O14" s="30">
        <v>147526809</v>
      </c>
      <c r="P14" s="30">
        <v>140256741</v>
      </c>
      <c r="Q14" s="8"/>
      <c r="R14" s="8"/>
      <c r="S14" s="8"/>
      <c r="W14" s="8"/>
      <c r="X14" s="8"/>
      <c r="Y14" s="8"/>
      <c r="Z14" s="8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>
      <c r="A15" s="21" t="s">
        <v>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2">
        <v>0</v>
      </c>
      <c r="K15" s="23">
        <v>0</v>
      </c>
      <c r="L15" s="23">
        <v>0</v>
      </c>
      <c r="M15" s="30">
        <v>0</v>
      </c>
      <c r="N15" s="30">
        <v>0</v>
      </c>
      <c r="O15" s="30">
        <v>0</v>
      </c>
      <c r="P15" s="30">
        <v>0</v>
      </c>
      <c r="Q15" s="8"/>
      <c r="R15" s="8"/>
      <c r="S15" s="8"/>
      <c r="W15" s="8"/>
      <c r="X15" s="8"/>
      <c r="Y15" s="8"/>
      <c r="Z15" s="8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.75">
      <c r="A16" s="21" t="s">
        <v>7</v>
      </c>
      <c r="B16" s="33">
        <v>26668676.24</v>
      </c>
      <c r="C16" s="33">
        <v>24967252.13</v>
      </c>
      <c r="D16" s="33">
        <v>26055273.07</v>
      </c>
      <c r="E16" s="33">
        <v>24800773.089999996</v>
      </c>
      <c r="F16" s="33">
        <v>24209536.19</v>
      </c>
      <c r="G16" s="33">
        <v>24112707.23</v>
      </c>
      <c r="H16" s="33">
        <v>22171023.59</v>
      </c>
      <c r="I16" s="33">
        <v>21335140.44</v>
      </c>
      <c r="J16" s="32">
        <v>20819194.869999997</v>
      </c>
      <c r="K16" s="23">
        <v>19625368.55</v>
      </c>
      <c r="L16" s="23">
        <v>19453990.9</v>
      </c>
      <c r="M16" s="30">
        <v>18323150</v>
      </c>
      <c r="N16" s="30">
        <v>17634516</v>
      </c>
      <c r="O16" s="30">
        <v>16882552</v>
      </c>
      <c r="P16" s="30">
        <v>15999010</v>
      </c>
      <c r="Q16" s="8"/>
      <c r="R16" s="8"/>
      <c r="S16" s="8"/>
      <c r="W16" s="8"/>
      <c r="X16" s="8"/>
      <c r="Y16" s="8"/>
      <c r="Z16" s="8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>
      <c r="A17" s="21" t="s">
        <v>8</v>
      </c>
      <c r="B17" s="33">
        <v>10642233.159999996</v>
      </c>
      <c r="C17" s="33">
        <v>9771032.76</v>
      </c>
      <c r="D17" s="33">
        <v>10304858.329999996</v>
      </c>
      <c r="E17" s="33">
        <v>10598272.529999997</v>
      </c>
      <c r="F17" s="33">
        <v>9261867.750000004</v>
      </c>
      <c r="G17" s="33">
        <v>9265577.63</v>
      </c>
      <c r="H17" s="33">
        <v>9988715.160000002</v>
      </c>
      <c r="I17" s="33">
        <v>8827880.560000002</v>
      </c>
      <c r="J17" s="32">
        <v>8386181.350000001</v>
      </c>
      <c r="K17" s="23">
        <v>8472879.330000002</v>
      </c>
      <c r="L17" s="23">
        <v>10173828.100000005</v>
      </c>
      <c r="M17" s="30">
        <v>9678553</v>
      </c>
      <c r="N17" s="30">
        <v>8602679</v>
      </c>
      <c r="O17" s="30">
        <v>8916835</v>
      </c>
      <c r="P17" s="30">
        <v>7705123</v>
      </c>
      <c r="Q17" s="8"/>
      <c r="R17" s="8"/>
      <c r="S17" s="8"/>
      <c r="W17" s="8"/>
      <c r="X17" s="8"/>
      <c r="Y17" s="8"/>
      <c r="Z17" s="8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.75">
      <c r="A18" s="21" t="s">
        <v>9</v>
      </c>
      <c r="B18" s="33">
        <v>20435315.39</v>
      </c>
      <c r="C18" s="33">
        <v>20657596.109999996</v>
      </c>
      <c r="D18" s="33">
        <v>17037833.279999997</v>
      </c>
      <c r="E18" s="33">
        <v>19474912.030000005</v>
      </c>
      <c r="F18" s="33">
        <v>25150867.56</v>
      </c>
      <c r="G18" s="33">
        <v>21325786.390000004</v>
      </c>
      <c r="H18" s="33">
        <v>25310212.82</v>
      </c>
      <c r="I18" s="33">
        <v>34835324.629999995</v>
      </c>
      <c r="J18" s="32">
        <v>27329906.030000005</v>
      </c>
      <c r="K18" s="23">
        <v>32367389.15</v>
      </c>
      <c r="L18" s="23">
        <v>22687465.360000003</v>
      </c>
      <c r="M18" s="30">
        <v>27065158</v>
      </c>
      <c r="N18" s="30">
        <v>22374934</v>
      </c>
      <c r="O18" s="30">
        <v>16732284</v>
      </c>
      <c r="P18" s="30">
        <v>15462000</v>
      </c>
      <c r="Q18" s="8"/>
      <c r="R18" s="8"/>
      <c r="S18" s="8"/>
      <c r="W18" s="8"/>
      <c r="X18" s="8"/>
      <c r="Y18" s="8"/>
      <c r="Z18" s="8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>
      <c r="A19" s="7"/>
      <c r="B19" s="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8"/>
      <c r="R19" s="8"/>
      <c r="S19" s="8"/>
      <c r="W19" s="8"/>
      <c r="X19" s="8"/>
      <c r="Y19" s="8"/>
      <c r="Z19" s="8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.75">
      <c r="A20" s="20" t="s">
        <v>10</v>
      </c>
      <c r="B20" s="25">
        <f aca="true" t="shared" si="5" ref="B20:G20">SUM(B21:B27)</f>
        <v>71767.78</v>
      </c>
      <c r="C20" s="25">
        <f t="shared" si="5"/>
        <v>116953.12999999999</v>
      </c>
      <c r="D20" s="25">
        <f t="shared" si="5"/>
        <v>147494.29</v>
      </c>
      <c r="E20" s="25">
        <f t="shared" si="5"/>
        <v>79604.65999999999</v>
      </c>
      <c r="F20" s="25">
        <f t="shared" si="5"/>
        <v>124655.64</v>
      </c>
      <c r="G20" s="25">
        <f t="shared" si="5"/>
        <v>96125.31</v>
      </c>
      <c r="H20" s="25">
        <f aca="true" t="shared" si="6" ref="H20:P20">SUM(H21:H27)</f>
        <v>108763.64</v>
      </c>
      <c r="I20" s="25">
        <f t="shared" si="6"/>
        <v>89935.22</v>
      </c>
      <c r="J20" s="25">
        <f t="shared" si="6"/>
        <v>93962.76000000001</v>
      </c>
      <c r="K20" s="25">
        <f t="shared" si="6"/>
        <v>93801.14</v>
      </c>
      <c r="L20" s="25">
        <f t="shared" si="6"/>
        <v>88753.04000000001</v>
      </c>
      <c r="M20" s="25">
        <f>SUM(M21:M27)</f>
        <v>92640</v>
      </c>
      <c r="N20" s="25">
        <f>SUM(N21:N27)</f>
        <v>102774</v>
      </c>
      <c r="O20" s="25">
        <f>SUM(O21:O27)</f>
        <v>71047</v>
      </c>
      <c r="P20" s="25">
        <f t="shared" si="6"/>
        <v>88536</v>
      </c>
      <c r="Q20" s="8"/>
      <c r="R20" s="8"/>
      <c r="S20" s="8"/>
      <c r="W20" s="8"/>
      <c r="X20" s="8"/>
      <c r="Y20" s="8"/>
      <c r="Z20" s="8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.75">
      <c r="A21" s="21" t="s">
        <v>11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2">
        <v>0</v>
      </c>
      <c r="K21" s="23">
        <v>0</v>
      </c>
      <c r="L21" s="23">
        <v>0</v>
      </c>
      <c r="M21" s="30">
        <v>0</v>
      </c>
      <c r="N21" s="30">
        <v>0</v>
      </c>
      <c r="O21" s="30">
        <v>0</v>
      </c>
      <c r="P21" s="30">
        <v>0</v>
      </c>
      <c r="Q21" s="8"/>
      <c r="R21" s="8"/>
      <c r="S21" s="8"/>
      <c r="W21" s="8"/>
      <c r="X21" s="8"/>
      <c r="Y21" s="8"/>
      <c r="Z21" s="8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.75">
      <c r="A22" s="21" t="s">
        <v>12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2">
        <v>0</v>
      </c>
      <c r="K22" s="23">
        <v>0</v>
      </c>
      <c r="L22" s="23">
        <v>0</v>
      </c>
      <c r="M22" s="30">
        <v>0</v>
      </c>
      <c r="N22" s="30">
        <v>0</v>
      </c>
      <c r="O22" s="30">
        <v>0</v>
      </c>
      <c r="P22" s="30">
        <v>0</v>
      </c>
      <c r="Q22" s="8"/>
      <c r="R22" s="8"/>
      <c r="S22" s="8"/>
      <c r="W22" s="8"/>
      <c r="X22" s="8"/>
      <c r="Y22" s="8"/>
      <c r="Z22" s="8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.75">
      <c r="A23" s="21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2">
        <v>0</v>
      </c>
      <c r="K23" s="23">
        <v>0</v>
      </c>
      <c r="L23" s="23">
        <v>0</v>
      </c>
      <c r="M23" s="30">
        <v>0</v>
      </c>
      <c r="N23" s="30">
        <v>0</v>
      </c>
      <c r="O23" s="30">
        <v>0</v>
      </c>
      <c r="P23" s="30">
        <v>0</v>
      </c>
      <c r="Q23" s="8"/>
      <c r="R23" s="8"/>
      <c r="S23" s="8"/>
      <c r="W23" s="8"/>
      <c r="X23" s="8"/>
      <c r="Y23" s="8"/>
      <c r="Z23" s="8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>
      <c r="A24" s="21" t="s">
        <v>14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v>0</v>
      </c>
      <c r="K24" s="23">
        <v>0</v>
      </c>
      <c r="L24" s="23">
        <v>0</v>
      </c>
      <c r="M24" s="30">
        <v>0</v>
      </c>
      <c r="N24" s="30">
        <v>0</v>
      </c>
      <c r="O24" s="30">
        <v>0</v>
      </c>
      <c r="P24" s="30">
        <v>0</v>
      </c>
      <c r="Q24" s="8"/>
      <c r="R24" s="8"/>
      <c r="S24" s="8"/>
      <c r="W24" s="8"/>
      <c r="X24" s="8"/>
      <c r="Y24" s="8"/>
      <c r="Z24" s="8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>
      <c r="A25" s="21" t="s">
        <v>15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2">
        <v>0</v>
      </c>
      <c r="K25" s="23">
        <v>0</v>
      </c>
      <c r="L25" s="23">
        <v>0</v>
      </c>
      <c r="M25" s="30">
        <v>0</v>
      </c>
      <c r="N25" s="30">
        <v>0</v>
      </c>
      <c r="O25" s="30">
        <v>0</v>
      </c>
      <c r="P25" s="30">
        <v>0</v>
      </c>
      <c r="Q25" s="8"/>
      <c r="R25" s="8"/>
      <c r="S25" s="8"/>
      <c r="W25" s="8"/>
      <c r="X25" s="8"/>
      <c r="Y25" s="8"/>
      <c r="Z25" s="8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>
      <c r="A26" s="21" t="s">
        <v>16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v>0</v>
      </c>
      <c r="K26" s="23">
        <v>0</v>
      </c>
      <c r="L26" s="23">
        <v>0</v>
      </c>
      <c r="M26" s="30">
        <v>0</v>
      </c>
      <c r="N26" s="30">
        <v>0</v>
      </c>
      <c r="O26" s="30">
        <v>0</v>
      </c>
      <c r="P26" s="30">
        <v>0</v>
      </c>
      <c r="Q26" s="8"/>
      <c r="R26" s="8"/>
      <c r="S26" s="8"/>
      <c r="W26" s="8"/>
      <c r="X26" s="8"/>
      <c r="Y26" s="8"/>
      <c r="Z26" s="8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>
      <c r="A27" s="21" t="s">
        <v>17</v>
      </c>
      <c r="B27" s="33">
        <v>71767.78</v>
      </c>
      <c r="C27" s="33">
        <v>116953.12999999999</v>
      </c>
      <c r="D27" s="33">
        <v>147494.29</v>
      </c>
      <c r="E27" s="33">
        <v>79604.65999999999</v>
      </c>
      <c r="F27" s="33">
        <v>124655.64</v>
      </c>
      <c r="G27" s="33">
        <v>96125.31</v>
      </c>
      <c r="H27" s="33">
        <v>108763.64</v>
      </c>
      <c r="I27" s="33">
        <v>89935.22</v>
      </c>
      <c r="J27" s="32">
        <v>93962.76000000001</v>
      </c>
      <c r="K27" s="23">
        <v>93801.14</v>
      </c>
      <c r="L27" s="23">
        <v>88753.04000000001</v>
      </c>
      <c r="M27" s="30">
        <v>92640</v>
      </c>
      <c r="N27" s="30">
        <v>102774</v>
      </c>
      <c r="O27" s="30">
        <v>71047</v>
      </c>
      <c r="P27" s="30">
        <v>88536</v>
      </c>
      <c r="Q27" s="8"/>
      <c r="R27" s="8"/>
      <c r="S27" s="8"/>
      <c r="W27" s="8"/>
      <c r="X27" s="8"/>
      <c r="Y27" s="8"/>
      <c r="Z27" s="8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>
      <c r="A28" s="7"/>
      <c r="B28" s="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8"/>
      <c r="R28" s="8"/>
      <c r="S28" s="8"/>
      <c r="W28" s="8"/>
      <c r="X28" s="8"/>
      <c r="Y28" s="8"/>
      <c r="Z28" s="8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>
      <c r="A29" s="20" t="s">
        <v>18</v>
      </c>
      <c r="B29" s="25">
        <f aca="true" t="shared" si="7" ref="B29:G29">SUM(B30:B37)</f>
        <v>589566060.7200001</v>
      </c>
      <c r="C29" s="25">
        <f t="shared" si="7"/>
        <v>589007659.7900002</v>
      </c>
      <c r="D29" s="25">
        <f t="shared" si="7"/>
        <v>586703823.9000001</v>
      </c>
      <c r="E29" s="25">
        <f t="shared" si="7"/>
        <v>599961199.5499998</v>
      </c>
      <c r="F29" s="25">
        <f t="shared" si="7"/>
        <v>575714582.4600002</v>
      </c>
      <c r="G29" s="25">
        <f t="shared" si="7"/>
        <v>560385711.7199998</v>
      </c>
      <c r="H29" s="25">
        <f aca="true" t="shared" si="8" ref="H29:P29">SUM(H30:H37)</f>
        <v>556151015.7399999</v>
      </c>
      <c r="I29" s="25">
        <f t="shared" si="8"/>
        <v>542812759.3900001</v>
      </c>
      <c r="J29" s="25">
        <f t="shared" si="8"/>
        <v>536715928.2699999</v>
      </c>
      <c r="K29" s="25">
        <f t="shared" si="8"/>
        <v>529680047.78000015</v>
      </c>
      <c r="L29" s="25">
        <f t="shared" si="8"/>
        <v>514571923.29999995</v>
      </c>
      <c r="M29" s="25">
        <f>SUM(M30:M37)</f>
        <v>516546262</v>
      </c>
      <c r="N29" s="25">
        <f>SUM(N30:N37)</f>
        <v>486682927</v>
      </c>
      <c r="O29" s="25">
        <f>SUM(O30:O37)</f>
        <v>464119742</v>
      </c>
      <c r="P29" s="25">
        <f t="shared" si="8"/>
        <v>449823330</v>
      </c>
      <c r="Q29" s="8"/>
      <c r="R29" s="8"/>
      <c r="S29" s="8"/>
      <c r="W29" s="8"/>
      <c r="X29" s="8"/>
      <c r="Y29" s="8"/>
      <c r="Z29" s="8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>
      <c r="A30" s="21" t="s">
        <v>19</v>
      </c>
      <c r="B30" s="33">
        <v>6729542.08</v>
      </c>
      <c r="C30" s="33">
        <v>6617188.020000001</v>
      </c>
      <c r="D30" s="33">
        <v>4712075.07</v>
      </c>
      <c r="E30" s="33">
        <v>9015033.209999999</v>
      </c>
      <c r="F30" s="33">
        <v>6870491.05</v>
      </c>
      <c r="G30" s="33">
        <v>8317253.779999998</v>
      </c>
      <c r="H30" s="33">
        <v>5916094.79</v>
      </c>
      <c r="I30" s="33">
        <v>4820074.409999999</v>
      </c>
      <c r="J30" s="32">
        <v>6192031.489999999</v>
      </c>
      <c r="K30" s="23">
        <v>5891986.36</v>
      </c>
      <c r="L30" s="23">
        <v>4950384.03</v>
      </c>
      <c r="M30" s="30">
        <v>4770944</v>
      </c>
      <c r="N30" s="30">
        <v>4680334</v>
      </c>
      <c r="O30" s="30">
        <v>8870774</v>
      </c>
      <c r="P30" s="30">
        <v>5514469</v>
      </c>
      <c r="Q30" s="8"/>
      <c r="R30" s="8"/>
      <c r="S30" s="8"/>
      <c r="W30" s="8"/>
      <c r="X30" s="8"/>
      <c r="Y30" s="8"/>
      <c r="Z30" s="8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21" t="s">
        <v>20</v>
      </c>
      <c r="B31" s="33">
        <v>388191941.3300001</v>
      </c>
      <c r="C31" s="33">
        <v>384528583.0700002</v>
      </c>
      <c r="D31" s="33">
        <v>382786033.21999997</v>
      </c>
      <c r="E31" s="33">
        <v>390223807.00999993</v>
      </c>
      <c r="F31" s="33">
        <v>376722095.09000003</v>
      </c>
      <c r="G31" s="33">
        <v>371822614.6299999</v>
      </c>
      <c r="H31" s="33">
        <v>363838858.9</v>
      </c>
      <c r="I31" s="33">
        <v>360672476.92999995</v>
      </c>
      <c r="J31" s="32">
        <v>356325692.8299999</v>
      </c>
      <c r="K31" s="23">
        <v>349296001.8600001</v>
      </c>
      <c r="L31" s="23">
        <v>335749870.6</v>
      </c>
      <c r="M31" s="30">
        <v>332912512</v>
      </c>
      <c r="N31" s="30">
        <v>313097456</v>
      </c>
      <c r="O31" s="30">
        <v>299872658</v>
      </c>
      <c r="P31" s="30">
        <v>291328407</v>
      </c>
      <c r="Q31" s="8"/>
      <c r="R31" s="8"/>
      <c r="S31" s="8"/>
      <c r="W31" s="8"/>
      <c r="X31" s="8"/>
      <c r="Y31" s="8"/>
      <c r="Z31" s="8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>
      <c r="A32" s="21" t="s">
        <v>21</v>
      </c>
      <c r="B32" s="33">
        <v>134185704.16</v>
      </c>
      <c r="C32" s="33">
        <v>133214507.51000005</v>
      </c>
      <c r="D32" s="33">
        <v>132172685</v>
      </c>
      <c r="E32" s="33">
        <v>138101698.14000005</v>
      </c>
      <c r="F32" s="33">
        <v>133873361.29000004</v>
      </c>
      <c r="G32" s="33">
        <v>120170543.86</v>
      </c>
      <c r="H32" s="33">
        <v>112897114.21</v>
      </c>
      <c r="I32" s="33">
        <v>125189740.40000002</v>
      </c>
      <c r="J32" s="32">
        <v>126438519.08000007</v>
      </c>
      <c r="K32" s="23">
        <v>125803510.76000005</v>
      </c>
      <c r="L32" s="23">
        <v>125115251.65000002</v>
      </c>
      <c r="M32" s="30">
        <v>128844300</v>
      </c>
      <c r="N32" s="30">
        <v>119697224</v>
      </c>
      <c r="O32" s="30">
        <v>117408840</v>
      </c>
      <c r="P32" s="30">
        <v>118393968</v>
      </c>
      <c r="Q32" s="8"/>
      <c r="R32" s="8"/>
      <c r="S32" s="8"/>
      <c r="W32" s="8"/>
      <c r="X32" s="8"/>
      <c r="Y32" s="8"/>
      <c r="Z32" s="8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21" t="s">
        <v>22</v>
      </c>
      <c r="B33" s="33">
        <v>15417556.1</v>
      </c>
      <c r="C33" s="33">
        <v>18321016.770000003</v>
      </c>
      <c r="D33" s="33">
        <v>20808417.1</v>
      </c>
      <c r="E33" s="33">
        <v>14063110.83</v>
      </c>
      <c r="F33" s="33">
        <v>12667409.72</v>
      </c>
      <c r="G33" s="33">
        <v>12621702.72</v>
      </c>
      <c r="H33" s="33">
        <v>12300900.590000002</v>
      </c>
      <c r="I33" s="33">
        <v>10315613.3</v>
      </c>
      <c r="J33" s="32">
        <v>9980966.580000002</v>
      </c>
      <c r="K33" s="23">
        <v>11568064.389999999</v>
      </c>
      <c r="L33" s="23">
        <v>10034675.950000001</v>
      </c>
      <c r="M33" s="30">
        <v>9448355</v>
      </c>
      <c r="N33" s="30">
        <v>8389332</v>
      </c>
      <c r="O33" s="30">
        <v>6862151</v>
      </c>
      <c r="P33" s="30">
        <v>5630000</v>
      </c>
      <c r="Q33" s="8"/>
      <c r="R33" s="8"/>
      <c r="S33" s="8"/>
      <c r="W33" s="8"/>
      <c r="X33" s="8"/>
      <c r="Y33" s="8"/>
      <c r="Z33" s="8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1" t="s">
        <v>23</v>
      </c>
      <c r="B34" s="33">
        <v>63841.14</v>
      </c>
      <c r="C34" s="33">
        <v>70979.09</v>
      </c>
      <c r="D34" s="33">
        <v>67842.32</v>
      </c>
      <c r="E34" s="33">
        <v>95551.52</v>
      </c>
      <c r="F34" s="33">
        <v>96058.38</v>
      </c>
      <c r="G34" s="33">
        <v>109336.62</v>
      </c>
      <c r="H34" s="33">
        <v>148567.13</v>
      </c>
      <c r="I34" s="33">
        <v>98295.43</v>
      </c>
      <c r="J34" s="32">
        <v>113523.08</v>
      </c>
      <c r="K34" s="23">
        <v>106531.54999999999</v>
      </c>
      <c r="L34" s="23">
        <v>95313.4</v>
      </c>
      <c r="M34" s="30">
        <v>64798</v>
      </c>
      <c r="N34" s="30">
        <v>109827</v>
      </c>
      <c r="O34" s="30">
        <v>70650</v>
      </c>
      <c r="P34" s="30">
        <v>59536</v>
      </c>
      <c r="Q34" s="8"/>
      <c r="R34" s="8"/>
      <c r="S34" s="8"/>
      <c r="W34" s="8"/>
      <c r="X34" s="8"/>
      <c r="Y34" s="8"/>
      <c r="Z34" s="8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1" t="s">
        <v>24</v>
      </c>
      <c r="B35" s="33">
        <v>618353.37</v>
      </c>
      <c r="C35" s="33">
        <v>3790910.67</v>
      </c>
      <c r="D35" s="33">
        <v>4594348.279999999</v>
      </c>
      <c r="E35" s="33">
        <v>5854238.91</v>
      </c>
      <c r="F35" s="33">
        <v>5663048.8500000015</v>
      </c>
      <c r="G35" s="33">
        <v>8356074.219999998</v>
      </c>
      <c r="H35" s="33">
        <v>21865054.849999994</v>
      </c>
      <c r="I35" s="33">
        <v>6452766.67</v>
      </c>
      <c r="J35" s="32">
        <v>2034382.58</v>
      </c>
      <c r="K35" s="23">
        <v>1849281.54</v>
      </c>
      <c r="L35" s="23">
        <v>4207588.0200000005</v>
      </c>
      <c r="M35" s="30">
        <v>6042823</v>
      </c>
      <c r="N35" s="30">
        <v>7559560</v>
      </c>
      <c r="O35" s="30">
        <v>583165</v>
      </c>
      <c r="P35" s="30">
        <v>521728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26" ht="15.75">
      <c r="A36" s="21" t="s">
        <v>25</v>
      </c>
      <c r="B36" s="33">
        <v>207709.97</v>
      </c>
      <c r="C36" s="33">
        <v>263720.55</v>
      </c>
      <c r="D36" s="33">
        <v>219354.1</v>
      </c>
      <c r="E36" s="33">
        <v>294715.23</v>
      </c>
      <c r="F36" s="33">
        <v>225889.22</v>
      </c>
      <c r="G36" s="33">
        <v>206111.94</v>
      </c>
      <c r="H36" s="33">
        <v>225681.56</v>
      </c>
      <c r="I36" s="33">
        <v>179182.24</v>
      </c>
      <c r="J36" s="32">
        <v>158243.62</v>
      </c>
      <c r="K36" s="23">
        <v>153082.6</v>
      </c>
      <c r="L36" s="23">
        <v>195007.94</v>
      </c>
      <c r="M36" s="30">
        <v>194855</v>
      </c>
      <c r="N36" s="30">
        <v>152063</v>
      </c>
      <c r="O36" s="30">
        <v>265308</v>
      </c>
      <c r="P36" s="30">
        <v>126279</v>
      </c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>
      <c r="A37" s="21" t="s">
        <v>26</v>
      </c>
      <c r="B37" s="33">
        <v>44151412.57</v>
      </c>
      <c r="C37" s="33">
        <v>42200754.11</v>
      </c>
      <c r="D37" s="33">
        <v>41343068.81000001</v>
      </c>
      <c r="E37" s="33">
        <v>42313044.699999966</v>
      </c>
      <c r="F37" s="33">
        <v>39596228.86</v>
      </c>
      <c r="G37" s="33">
        <v>38782073.94999998</v>
      </c>
      <c r="H37" s="33">
        <v>38958743.710000016</v>
      </c>
      <c r="I37" s="33">
        <v>35084610.01000001</v>
      </c>
      <c r="J37" s="32">
        <v>35472569.010000005</v>
      </c>
      <c r="K37" s="23">
        <v>35011588.71999999</v>
      </c>
      <c r="L37" s="23">
        <v>34223831.71</v>
      </c>
      <c r="M37" s="30">
        <v>34267675</v>
      </c>
      <c r="N37" s="30">
        <v>32997131</v>
      </c>
      <c r="O37" s="30">
        <v>30186196</v>
      </c>
      <c r="P37" s="30">
        <v>28248943</v>
      </c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>
      <c r="A38" s="7"/>
      <c r="B38" s="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>
      <c r="A39" s="20" t="s">
        <v>27</v>
      </c>
      <c r="B39" s="27">
        <f aca="true" t="shared" si="9" ref="B39:G39">SUM(B40:B45)</f>
        <v>2211308.97</v>
      </c>
      <c r="C39" s="27">
        <f t="shared" si="9"/>
        <v>2073717.92</v>
      </c>
      <c r="D39" s="27">
        <f t="shared" si="9"/>
        <v>2098656.6000000006</v>
      </c>
      <c r="E39" s="27">
        <f t="shared" si="9"/>
        <v>1877959.56</v>
      </c>
      <c r="F39" s="27">
        <f t="shared" si="9"/>
        <v>1855376.91</v>
      </c>
      <c r="G39" s="27">
        <f t="shared" si="9"/>
        <v>1715220.1900000002</v>
      </c>
      <c r="H39" s="27">
        <f aca="true" t="shared" si="10" ref="H39:P39">SUM(H40:H45)</f>
        <v>1812309.5499999996</v>
      </c>
      <c r="I39" s="27">
        <f t="shared" si="10"/>
        <v>2016983.9</v>
      </c>
      <c r="J39" s="27">
        <f t="shared" si="10"/>
        <v>1690551.25</v>
      </c>
      <c r="K39" s="27">
        <f t="shared" si="10"/>
        <v>1845966.86</v>
      </c>
      <c r="L39" s="27">
        <f t="shared" si="10"/>
        <v>1338256.3199999998</v>
      </c>
      <c r="M39" s="27">
        <f>SUM(M40:M45)</f>
        <v>1394753</v>
      </c>
      <c r="N39" s="27">
        <f>SUM(N40:N45)</f>
        <v>1298246</v>
      </c>
      <c r="O39" s="27">
        <f>SUM(O40:O45)</f>
        <v>1524886</v>
      </c>
      <c r="P39" s="27">
        <f t="shared" si="10"/>
        <v>1202220</v>
      </c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>
      <c r="A40" s="21" t="s">
        <v>28</v>
      </c>
      <c r="B40" s="33">
        <v>672411.4299999999</v>
      </c>
      <c r="C40" s="33">
        <v>661545.71</v>
      </c>
      <c r="D40" s="33">
        <v>679129.28</v>
      </c>
      <c r="E40" s="33">
        <v>721302.1700000002</v>
      </c>
      <c r="F40" s="33">
        <v>623992.4699999999</v>
      </c>
      <c r="G40" s="33">
        <v>634571.4200000002</v>
      </c>
      <c r="H40" s="33">
        <v>658780.7899999998</v>
      </c>
      <c r="I40" s="33">
        <v>677888.93</v>
      </c>
      <c r="J40" s="32">
        <v>682340.66</v>
      </c>
      <c r="K40" s="23">
        <v>671470.5800000001</v>
      </c>
      <c r="L40" s="23">
        <v>717854.21</v>
      </c>
      <c r="M40" s="30">
        <v>729024</v>
      </c>
      <c r="N40" s="30">
        <v>750649</v>
      </c>
      <c r="O40" s="30">
        <v>638242</v>
      </c>
      <c r="P40" s="30">
        <v>625057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>
      <c r="A41" s="21" t="s">
        <v>29</v>
      </c>
      <c r="B41" s="33">
        <v>555967.65</v>
      </c>
      <c r="C41" s="33">
        <v>505147.11</v>
      </c>
      <c r="D41" s="33">
        <v>546862.92</v>
      </c>
      <c r="E41" s="33">
        <v>582085.22</v>
      </c>
      <c r="F41" s="33">
        <v>761022.88</v>
      </c>
      <c r="G41" s="33">
        <v>608344.95</v>
      </c>
      <c r="H41" s="33">
        <v>517290.89</v>
      </c>
      <c r="I41" s="33">
        <v>773391.98</v>
      </c>
      <c r="J41" s="32">
        <v>483302.81</v>
      </c>
      <c r="K41" s="23">
        <v>425086.97</v>
      </c>
      <c r="L41" s="23">
        <v>362147.86</v>
      </c>
      <c r="M41" s="30">
        <v>358498</v>
      </c>
      <c r="N41" s="30">
        <v>306266</v>
      </c>
      <c r="O41" s="30">
        <v>331369</v>
      </c>
      <c r="P41" s="30">
        <v>431706</v>
      </c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>
      <c r="A42" s="21" t="s">
        <v>30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2">
        <v>0</v>
      </c>
      <c r="K42" s="23">
        <v>0</v>
      </c>
      <c r="L42" s="23">
        <v>0</v>
      </c>
      <c r="M42" s="30">
        <v>0</v>
      </c>
      <c r="N42" s="30">
        <v>0</v>
      </c>
      <c r="O42" s="30">
        <v>0</v>
      </c>
      <c r="P42" s="30"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>
      <c r="A43" s="21" t="s">
        <v>31</v>
      </c>
      <c r="B43" s="33">
        <v>50681.240000000005</v>
      </c>
      <c r="C43" s="33">
        <v>42467.5</v>
      </c>
      <c r="D43" s="33">
        <v>31212.84</v>
      </c>
      <c r="E43" s="33">
        <v>40663.84</v>
      </c>
      <c r="F43" s="33">
        <v>40823.34</v>
      </c>
      <c r="G43" s="33">
        <v>37093.84</v>
      </c>
      <c r="H43" s="33">
        <v>47727.45</v>
      </c>
      <c r="I43" s="33">
        <v>38837.89</v>
      </c>
      <c r="J43" s="32">
        <v>32953.34</v>
      </c>
      <c r="K43" s="23">
        <v>44321.84</v>
      </c>
      <c r="L43" s="23">
        <v>35400</v>
      </c>
      <c r="M43" s="30">
        <v>39417</v>
      </c>
      <c r="N43" s="30">
        <v>33706</v>
      </c>
      <c r="O43" s="30">
        <v>38864</v>
      </c>
      <c r="P43" s="30">
        <v>56400</v>
      </c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>
      <c r="A44" s="21" t="s">
        <v>32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v>0</v>
      </c>
      <c r="K44" s="23">
        <v>0</v>
      </c>
      <c r="L44" s="23">
        <v>0</v>
      </c>
      <c r="M44" s="30">
        <v>0</v>
      </c>
      <c r="N44" s="30">
        <v>0</v>
      </c>
      <c r="O44" s="30">
        <v>2480</v>
      </c>
      <c r="P44" s="30">
        <v>2480</v>
      </c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>
      <c r="A45" s="21" t="s">
        <v>33</v>
      </c>
      <c r="B45" s="33">
        <v>932248.65</v>
      </c>
      <c r="C45" s="33">
        <v>864557.6</v>
      </c>
      <c r="D45" s="33">
        <v>841451.56</v>
      </c>
      <c r="E45" s="33">
        <v>533908.33</v>
      </c>
      <c r="F45" s="33">
        <v>429538.22</v>
      </c>
      <c r="G45" s="33">
        <v>435209.98</v>
      </c>
      <c r="H45" s="33">
        <v>588510.4199999999</v>
      </c>
      <c r="I45" s="33">
        <v>526865.1</v>
      </c>
      <c r="J45" s="32">
        <v>491954.44</v>
      </c>
      <c r="K45" s="23">
        <v>705087.47</v>
      </c>
      <c r="L45" s="23">
        <v>222854.25</v>
      </c>
      <c r="M45" s="30">
        <v>267814</v>
      </c>
      <c r="N45" s="30">
        <v>207625</v>
      </c>
      <c r="O45" s="30">
        <v>513931</v>
      </c>
      <c r="P45" s="30">
        <v>86577</v>
      </c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>
      <c r="A46" s="7"/>
      <c r="B46" s="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>
      <c r="A47" s="20" t="s">
        <v>34</v>
      </c>
      <c r="B47" s="27">
        <f aca="true" t="shared" si="11" ref="B47:G47">SUM(B48:B56)</f>
        <v>353235853.17999995</v>
      </c>
      <c r="C47" s="27">
        <f t="shared" si="11"/>
        <v>344364732.4600001</v>
      </c>
      <c r="D47" s="27">
        <f t="shared" si="11"/>
        <v>346877719.46</v>
      </c>
      <c r="E47" s="27">
        <f t="shared" si="11"/>
        <v>338409682.3200002</v>
      </c>
      <c r="F47" s="27">
        <f t="shared" si="11"/>
        <v>338294792.5200001</v>
      </c>
      <c r="G47" s="27">
        <f t="shared" si="11"/>
        <v>321011902.78</v>
      </c>
      <c r="H47" s="27">
        <f aca="true" t="shared" si="12" ref="H47:P47">SUM(H48:H56)</f>
        <v>302515098.95</v>
      </c>
      <c r="I47" s="27">
        <f t="shared" si="12"/>
        <v>301183496.64</v>
      </c>
      <c r="J47" s="27">
        <f t="shared" si="12"/>
        <v>308141195.20000017</v>
      </c>
      <c r="K47" s="27">
        <f t="shared" si="12"/>
        <v>291612784.71999997</v>
      </c>
      <c r="L47" s="27">
        <f t="shared" si="12"/>
        <v>304217795.68000007</v>
      </c>
      <c r="M47" s="27">
        <f>SUM(M48:M56)</f>
        <v>300823052</v>
      </c>
      <c r="N47" s="27">
        <f>SUM(N48:N56)</f>
        <v>305293776</v>
      </c>
      <c r="O47" s="27">
        <f>SUM(O48:O56)</f>
        <v>284801087</v>
      </c>
      <c r="P47" s="27">
        <f t="shared" si="12"/>
        <v>273055138</v>
      </c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>
      <c r="A48" s="21" t="s">
        <v>35</v>
      </c>
      <c r="B48" s="33">
        <v>290504863.6599999</v>
      </c>
      <c r="C48" s="33">
        <v>289659782.3100001</v>
      </c>
      <c r="D48" s="33">
        <v>282698386.1</v>
      </c>
      <c r="E48" s="33">
        <v>269378751.57000023</v>
      </c>
      <c r="F48" s="33">
        <v>269842379.1900001</v>
      </c>
      <c r="G48" s="33">
        <v>261552260.41999993</v>
      </c>
      <c r="H48" s="33">
        <v>237846867.81</v>
      </c>
      <c r="I48" s="33">
        <v>238714558.15999997</v>
      </c>
      <c r="J48" s="32">
        <v>249741650.12000012</v>
      </c>
      <c r="K48" s="23">
        <v>232905624.49999994</v>
      </c>
      <c r="L48" s="23">
        <v>241164690.41</v>
      </c>
      <c r="M48" s="30">
        <v>243389962</v>
      </c>
      <c r="N48" s="30">
        <v>247474276</v>
      </c>
      <c r="O48" s="30">
        <v>231744110</v>
      </c>
      <c r="P48" s="30">
        <v>220248018</v>
      </c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>
      <c r="A49" s="21" t="s">
        <v>36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2">
        <v>0</v>
      </c>
      <c r="K49" s="23">
        <v>0</v>
      </c>
      <c r="L49" s="23">
        <v>0</v>
      </c>
      <c r="M49" s="30">
        <v>0</v>
      </c>
      <c r="N49" s="30">
        <v>0</v>
      </c>
      <c r="O49" s="30">
        <v>0</v>
      </c>
      <c r="P49" s="30"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>
      <c r="A50" s="21" t="s">
        <v>37</v>
      </c>
      <c r="B50" s="33">
        <v>801125.28</v>
      </c>
      <c r="C50" s="33">
        <v>687366</v>
      </c>
      <c r="D50" s="33">
        <v>815135</v>
      </c>
      <c r="E50" s="33">
        <v>983177.48</v>
      </c>
      <c r="F50" s="33">
        <v>1203452.6099999999</v>
      </c>
      <c r="G50" s="33">
        <v>1118045.5899999999</v>
      </c>
      <c r="H50" s="33">
        <v>1313997.1</v>
      </c>
      <c r="I50" s="33">
        <v>1194312.22</v>
      </c>
      <c r="J50" s="32">
        <v>1100865.68</v>
      </c>
      <c r="K50" s="23">
        <v>1061723.43</v>
      </c>
      <c r="L50" s="23">
        <v>1404290.44</v>
      </c>
      <c r="M50" s="30">
        <v>1026895</v>
      </c>
      <c r="N50" s="30">
        <v>1047038</v>
      </c>
      <c r="O50" s="30">
        <v>945603</v>
      </c>
      <c r="P50" s="30">
        <v>849816</v>
      </c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19" ht="15.75">
      <c r="A51" s="21" t="s">
        <v>38</v>
      </c>
      <c r="B51" s="33">
        <v>4005106.79</v>
      </c>
      <c r="C51" s="33">
        <v>1520286.5499999998</v>
      </c>
      <c r="D51" s="33">
        <v>3019873.58</v>
      </c>
      <c r="E51" s="33">
        <v>1605607.69</v>
      </c>
      <c r="F51" s="33">
        <v>4291244.32</v>
      </c>
      <c r="G51" s="33">
        <v>2865681.73</v>
      </c>
      <c r="H51" s="33">
        <v>1355684.0899999999</v>
      </c>
      <c r="I51" s="33">
        <v>3529906.21</v>
      </c>
      <c r="J51" s="32">
        <v>3035793.54</v>
      </c>
      <c r="K51" s="23">
        <v>4262959.25</v>
      </c>
      <c r="L51" s="23">
        <v>3021104.1899999995</v>
      </c>
      <c r="M51" s="30">
        <v>1970789</v>
      </c>
      <c r="N51" s="30">
        <v>1272462</v>
      </c>
      <c r="O51" s="30">
        <v>2099083</v>
      </c>
      <c r="P51" s="30">
        <v>694857</v>
      </c>
      <c r="Q51" s="8"/>
      <c r="R51" s="8"/>
      <c r="S51" s="8"/>
    </row>
    <row r="52" spans="1:19" ht="15.75">
      <c r="A52" s="21" t="s">
        <v>39</v>
      </c>
      <c r="B52" s="33">
        <v>0</v>
      </c>
      <c r="C52" s="33">
        <v>0</v>
      </c>
      <c r="D52" s="33">
        <v>0</v>
      </c>
      <c r="E52" s="33">
        <v>700.8</v>
      </c>
      <c r="F52" s="33">
        <v>965.33</v>
      </c>
      <c r="G52" s="33">
        <v>6947.26</v>
      </c>
      <c r="H52" s="33">
        <v>2628.7799999999997</v>
      </c>
      <c r="I52" s="33">
        <v>1529.62</v>
      </c>
      <c r="J52" s="32">
        <v>3460</v>
      </c>
      <c r="K52" s="23">
        <v>558</v>
      </c>
      <c r="L52" s="23">
        <v>0</v>
      </c>
      <c r="M52" s="30">
        <v>0</v>
      </c>
      <c r="N52" s="30">
        <v>307</v>
      </c>
      <c r="O52" s="30">
        <v>211</v>
      </c>
      <c r="P52" s="30">
        <v>5777</v>
      </c>
      <c r="Q52" s="8"/>
      <c r="R52" s="8"/>
      <c r="S52" s="8"/>
    </row>
    <row r="53" spans="1:19" ht="15.75">
      <c r="A53" s="21" t="s">
        <v>40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2">
        <v>0</v>
      </c>
      <c r="K53" s="23">
        <v>0</v>
      </c>
      <c r="L53" s="23">
        <v>0</v>
      </c>
      <c r="M53" s="30">
        <v>0</v>
      </c>
      <c r="N53" s="30">
        <v>0</v>
      </c>
      <c r="O53" s="30">
        <v>0</v>
      </c>
      <c r="P53" s="30">
        <v>0</v>
      </c>
      <c r="Q53" s="8"/>
      <c r="R53" s="8"/>
      <c r="S53" s="8"/>
    </row>
    <row r="54" spans="1:19" ht="15.75">
      <c r="A54" s="21" t="s">
        <v>41</v>
      </c>
      <c r="B54" s="33">
        <v>5850111.82</v>
      </c>
      <c r="C54" s="33">
        <v>4079949.4299999992</v>
      </c>
      <c r="D54" s="33">
        <v>7917865.89</v>
      </c>
      <c r="E54" s="33">
        <v>4908831.34</v>
      </c>
      <c r="F54" s="33">
        <v>5064482.09</v>
      </c>
      <c r="G54" s="33">
        <v>3367793.4499999997</v>
      </c>
      <c r="H54" s="33">
        <v>2859028.05</v>
      </c>
      <c r="I54" s="33">
        <v>4002607.5699999994</v>
      </c>
      <c r="J54" s="32">
        <v>3249221.5199999996</v>
      </c>
      <c r="K54" s="23">
        <v>1980513.3</v>
      </c>
      <c r="L54" s="23">
        <v>3400682.37</v>
      </c>
      <c r="M54" s="30">
        <v>2650585</v>
      </c>
      <c r="N54" s="30">
        <v>2352455</v>
      </c>
      <c r="O54" s="30">
        <v>3053746</v>
      </c>
      <c r="P54" s="30">
        <v>1984655</v>
      </c>
      <c r="Q54" s="8"/>
      <c r="R54" s="8"/>
      <c r="S54" s="8"/>
    </row>
    <row r="55" spans="1:19" ht="15.75">
      <c r="A55" s="21" t="s">
        <v>42</v>
      </c>
      <c r="B55" s="33">
        <v>42823675.91000005</v>
      </c>
      <c r="C55" s="33">
        <v>44269976.049999975</v>
      </c>
      <c r="D55" s="33">
        <v>46053990.55999998</v>
      </c>
      <c r="E55" s="33">
        <v>46414382.55999996</v>
      </c>
      <c r="F55" s="33">
        <v>46447388.250000015</v>
      </c>
      <c r="G55" s="33">
        <v>46413411.860000014</v>
      </c>
      <c r="H55" s="33">
        <v>49328086.78999999</v>
      </c>
      <c r="I55" s="33">
        <v>47477189.96000001</v>
      </c>
      <c r="J55" s="32">
        <v>44194910.480000004</v>
      </c>
      <c r="K55" s="23">
        <v>45106682.44999998</v>
      </c>
      <c r="L55" s="23">
        <v>48463642.99000002</v>
      </c>
      <c r="M55" s="30">
        <v>46607115</v>
      </c>
      <c r="N55" s="30">
        <v>48330330</v>
      </c>
      <c r="O55" s="30">
        <v>43603277</v>
      </c>
      <c r="P55" s="30">
        <v>44631558</v>
      </c>
      <c r="Q55" s="8"/>
      <c r="R55" s="8"/>
      <c r="S55" s="8"/>
    </row>
    <row r="56" spans="1:19" ht="15.75">
      <c r="A56" s="21" t="s">
        <v>43</v>
      </c>
      <c r="B56" s="33">
        <v>9250969.72</v>
      </c>
      <c r="C56" s="33">
        <v>4147372.12</v>
      </c>
      <c r="D56" s="33">
        <v>6372468.33</v>
      </c>
      <c r="E56" s="33">
        <v>15118230.879999999</v>
      </c>
      <c r="F56" s="33">
        <v>11444880.73</v>
      </c>
      <c r="G56" s="33">
        <v>5687762.47</v>
      </c>
      <c r="H56" s="33">
        <v>9808806.330000002</v>
      </c>
      <c r="I56" s="33">
        <v>6263392.899999999</v>
      </c>
      <c r="J56" s="32">
        <v>6815293.859999999</v>
      </c>
      <c r="K56" s="23">
        <v>6294723.79</v>
      </c>
      <c r="L56" s="23">
        <v>6763385.280000001</v>
      </c>
      <c r="M56" s="30">
        <v>5177706</v>
      </c>
      <c r="N56" s="30">
        <v>4816908</v>
      </c>
      <c r="O56" s="30">
        <v>3355057</v>
      </c>
      <c r="P56" s="30">
        <v>4640457</v>
      </c>
      <c r="Q56" s="8"/>
      <c r="R56" s="8"/>
      <c r="S56" s="8"/>
    </row>
    <row r="57" spans="1:19" ht="15.7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  <c r="R57" s="8"/>
      <c r="S57" s="8"/>
    </row>
    <row r="58" spans="1:19" ht="15.75">
      <c r="A58" s="20" t="s">
        <v>44</v>
      </c>
      <c r="B58" s="27">
        <f aca="true" t="shared" si="13" ref="B58:G58">SUM(B59:B67)</f>
        <v>18288610.360000003</v>
      </c>
      <c r="C58" s="27">
        <f t="shared" si="13"/>
        <v>16908664.59</v>
      </c>
      <c r="D58" s="27">
        <f t="shared" si="13"/>
        <v>17396203.6</v>
      </c>
      <c r="E58" s="27">
        <f t="shared" si="13"/>
        <v>24427212.250000004</v>
      </c>
      <c r="F58" s="27">
        <f t="shared" si="13"/>
        <v>25325051.340000004</v>
      </c>
      <c r="G58" s="27">
        <f t="shared" si="13"/>
        <v>25781668.42</v>
      </c>
      <c r="H58" s="27">
        <f aca="true" t="shared" si="14" ref="H58:P58">SUM(H59:H67)</f>
        <v>25495763.19</v>
      </c>
      <c r="I58" s="27">
        <f t="shared" si="14"/>
        <v>24830413.19</v>
      </c>
      <c r="J58" s="27">
        <f t="shared" si="14"/>
        <v>24986693.56</v>
      </c>
      <c r="K58" s="27">
        <f t="shared" si="14"/>
        <v>32561954.659999996</v>
      </c>
      <c r="L58" s="27">
        <f t="shared" si="14"/>
        <v>32843673.81</v>
      </c>
      <c r="M58" s="27">
        <f>SUM(M59:M67)</f>
        <v>30505290</v>
      </c>
      <c r="N58" s="27">
        <f>SUM(N59:N67)</f>
        <v>29280423</v>
      </c>
      <c r="O58" s="27">
        <f>SUM(O59:O67)</f>
        <v>27015149</v>
      </c>
      <c r="P58" s="27">
        <f t="shared" si="14"/>
        <v>27750269</v>
      </c>
      <c r="Q58" s="8"/>
      <c r="R58" s="8"/>
      <c r="S58" s="8"/>
    </row>
    <row r="59" spans="1:19" ht="15.75">
      <c r="A59" s="21" t="s">
        <v>45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2">
        <v>0</v>
      </c>
      <c r="K59" s="23">
        <v>0</v>
      </c>
      <c r="L59" s="23">
        <v>0</v>
      </c>
      <c r="M59" s="30">
        <v>0</v>
      </c>
      <c r="N59" s="30">
        <v>0</v>
      </c>
      <c r="O59" s="30">
        <v>0</v>
      </c>
      <c r="P59" s="30">
        <v>0</v>
      </c>
      <c r="Q59" s="8"/>
      <c r="R59" s="8"/>
      <c r="S59" s="8"/>
    </row>
    <row r="60" spans="1:19" ht="15.75">
      <c r="A60" s="21" t="s">
        <v>46</v>
      </c>
      <c r="B60" s="33">
        <v>669639.3200000001</v>
      </c>
      <c r="C60" s="33">
        <v>743856.25</v>
      </c>
      <c r="D60" s="33">
        <v>586146.01</v>
      </c>
      <c r="E60" s="33">
        <v>698317.7999999999</v>
      </c>
      <c r="F60" s="33">
        <v>646277.8</v>
      </c>
      <c r="G60" s="33">
        <v>705077.5</v>
      </c>
      <c r="H60" s="33">
        <v>381633.3</v>
      </c>
      <c r="I60" s="33">
        <v>432444.83999999997</v>
      </c>
      <c r="J60" s="32">
        <v>332510.04</v>
      </c>
      <c r="K60" s="23">
        <v>368344.04</v>
      </c>
      <c r="L60" s="23">
        <v>577313.7</v>
      </c>
      <c r="M60" s="30">
        <v>463724</v>
      </c>
      <c r="N60" s="30">
        <v>675250</v>
      </c>
      <c r="O60" s="30">
        <v>357672</v>
      </c>
      <c r="P60" s="30">
        <v>495183</v>
      </c>
      <c r="Q60" s="8"/>
      <c r="R60" s="8"/>
      <c r="S60" s="8"/>
    </row>
    <row r="61" spans="1:19" ht="15.75">
      <c r="A61" s="21" t="s">
        <v>47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2">
        <v>0</v>
      </c>
      <c r="K61" s="23">
        <v>0</v>
      </c>
      <c r="L61" s="23">
        <v>0</v>
      </c>
      <c r="M61" s="30">
        <v>0</v>
      </c>
      <c r="N61" s="30">
        <v>0</v>
      </c>
      <c r="O61" s="30">
        <v>0</v>
      </c>
      <c r="P61" s="30">
        <v>0</v>
      </c>
      <c r="Q61" s="8"/>
      <c r="R61" s="8"/>
      <c r="S61" s="8"/>
    </row>
    <row r="62" spans="1:19" ht="15.75">
      <c r="A62" s="21" t="s">
        <v>48</v>
      </c>
      <c r="B62" s="33">
        <v>500</v>
      </c>
      <c r="C62" s="33">
        <v>0</v>
      </c>
      <c r="D62" s="33">
        <v>500</v>
      </c>
      <c r="E62" s="33">
        <v>0</v>
      </c>
      <c r="F62" s="33">
        <v>0</v>
      </c>
      <c r="G62" s="33">
        <v>0</v>
      </c>
      <c r="H62" s="33">
        <v>2500</v>
      </c>
      <c r="I62" s="33">
        <v>1500</v>
      </c>
      <c r="J62" s="32">
        <v>1500</v>
      </c>
      <c r="K62" s="23">
        <v>1000</v>
      </c>
      <c r="L62" s="23">
        <v>118025</v>
      </c>
      <c r="M62" s="30">
        <v>1000</v>
      </c>
      <c r="N62" s="30">
        <v>1000</v>
      </c>
      <c r="O62" s="30">
        <v>3500</v>
      </c>
      <c r="P62" s="30">
        <v>1000</v>
      </c>
      <c r="Q62" s="8"/>
      <c r="R62" s="8"/>
      <c r="S62" s="8"/>
    </row>
    <row r="63" spans="1:19" ht="15.75">
      <c r="A63" s="21" t="s">
        <v>49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2">
        <v>0</v>
      </c>
      <c r="K63" s="23">
        <v>0</v>
      </c>
      <c r="L63" s="23">
        <v>0</v>
      </c>
      <c r="M63" s="30">
        <v>0</v>
      </c>
      <c r="N63" s="30">
        <v>0</v>
      </c>
      <c r="O63" s="30">
        <v>0</v>
      </c>
      <c r="P63" s="30">
        <v>0</v>
      </c>
      <c r="Q63" s="8"/>
      <c r="R63" s="8"/>
      <c r="S63" s="8"/>
    </row>
    <row r="64" spans="1:19" ht="15.75">
      <c r="A64" s="21" t="s">
        <v>50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2">
        <v>0</v>
      </c>
      <c r="K64" s="23">
        <v>0</v>
      </c>
      <c r="L64" s="23">
        <v>0</v>
      </c>
      <c r="M64" s="30">
        <v>0</v>
      </c>
      <c r="N64" s="30">
        <v>0</v>
      </c>
      <c r="O64" s="30">
        <v>0</v>
      </c>
      <c r="P64" s="30">
        <v>0</v>
      </c>
      <c r="Q64" s="8"/>
      <c r="R64" s="8"/>
      <c r="S64" s="8"/>
    </row>
    <row r="65" spans="1:19" ht="15.75">
      <c r="A65" s="21" t="s">
        <v>51</v>
      </c>
      <c r="B65" s="33">
        <v>17602091.37</v>
      </c>
      <c r="C65" s="33">
        <v>16159125.34</v>
      </c>
      <c r="D65" s="33">
        <v>16809557.59</v>
      </c>
      <c r="E65" s="33">
        <v>23728188.450000003</v>
      </c>
      <c r="F65" s="33">
        <v>24678208.540000003</v>
      </c>
      <c r="G65" s="33">
        <v>25075880.92</v>
      </c>
      <c r="H65" s="33">
        <v>25111266.89</v>
      </c>
      <c r="I65" s="33">
        <v>24395923.35</v>
      </c>
      <c r="J65" s="32">
        <v>24652081.52</v>
      </c>
      <c r="K65" s="23">
        <v>32188932.119999997</v>
      </c>
      <c r="L65" s="23">
        <v>32141314.11</v>
      </c>
      <c r="M65" s="30">
        <v>30034369</v>
      </c>
      <c r="N65" s="30">
        <v>28520455</v>
      </c>
      <c r="O65" s="30">
        <v>26646351</v>
      </c>
      <c r="P65" s="30">
        <v>27218185</v>
      </c>
      <c r="Q65" s="8"/>
      <c r="R65" s="8"/>
      <c r="S65" s="8"/>
    </row>
    <row r="66" spans="1:19" ht="15.75">
      <c r="A66" s="21" t="s">
        <v>52</v>
      </c>
      <c r="B66" s="33">
        <v>16379.67</v>
      </c>
      <c r="C66" s="33">
        <v>5683</v>
      </c>
      <c r="D66" s="33">
        <v>0</v>
      </c>
      <c r="E66" s="33">
        <v>706</v>
      </c>
      <c r="F66" s="33">
        <v>565</v>
      </c>
      <c r="G66" s="33">
        <v>710</v>
      </c>
      <c r="H66" s="33">
        <v>363</v>
      </c>
      <c r="I66" s="33">
        <v>545</v>
      </c>
      <c r="J66" s="32">
        <v>602</v>
      </c>
      <c r="K66" s="23">
        <v>3678.5</v>
      </c>
      <c r="L66" s="23">
        <v>7021</v>
      </c>
      <c r="M66" s="30">
        <v>6197</v>
      </c>
      <c r="N66" s="30">
        <v>83718</v>
      </c>
      <c r="O66" s="30">
        <v>7626</v>
      </c>
      <c r="P66" s="30">
        <v>35901</v>
      </c>
      <c r="Q66" s="8"/>
      <c r="R66" s="8"/>
      <c r="S66" s="8"/>
    </row>
    <row r="67" spans="1:19" ht="15.75">
      <c r="A67" s="21" t="s">
        <v>53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2">
        <v>0</v>
      </c>
      <c r="K67" s="23">
        <v>0</v>
      </c>
      <c r="L67" s="23">
        <v>0</v>
      </c>
      <c r="M67" s="30">
        <v>0</v>
      </c>
      <c r="N67" s="30">
        <v>0</v>
      </c>
      <c r="O67" s="30">
        <v>0</v>
      </c>
      <c r="P67" s="30">
        <v>0</v>
      </c>
      <c r="Q67" s="8"/>
      <c r="R67" s="8"/>
      <c r="S67" s="8"/>
    </row>
    <row r="68" spans="1:19" ht="15.75">
      <c r="A68" s="7"/>
      <c r="B68" s="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  <c r="R68" s="8"/>
      <c r="S68" s="8"/>
    </row>
    <row r="69" spans="1:19" ht="15.75">
      <c r="A69" s="20" t="s">
        <v>54</v>
      </c>
      <c r="B69" s="27">
        <f aca="true" t="shared" si="15" ref="B69:G69">SUM(B70:B74)</f>
        <v>18746491.27</v>
      </c>
      <c r="C69" s="27">
        <f t="shared" si="15"/>
        <v>23601742.200000003</v>
      </c>
      <c r="D69" s="27">
        <f t="shared" si="15"/>
        <v>19413698.68</v>
      </c>
      <c r="E69" s="27">
        <f t="shared" si="15"/>
        <v>22342535.310000002</v>
      </c>
      <c r="F69" s="27">
        <f t="shared" si="15"/>
        <v>22393146.09</v>
      </c>
      <c r="G69" s="27">
        <f t="shared" si="15"/>
        <v>19777760.250000004</v>
      </c>
      <c r="H69" s="27">
        <f aca="true" t="shared" si="16" ref="H69:P69">SUM(H70:H74)</f>
        <v>21377017.49</v>
      </c>
      <c r="I69" s="27">
        <f t="shared" si="16"/>
        <v>26204067.439999998</v>
      </c>
      <c r="J69" s="27">
        <f t="shared" si="16"/>
        <v>25152703.04</v>
      </c>
      <c r="K69" s="27">
        <f t="shared" si="16"/>
        <v>29133996.029999997</v>
      </c>
      <c r="L69" s="27">
        <f t="shared" si="16"/>
        <v>26934245.36</v>
      </c>
      <c r="M69" s="27">
        <f>SUM(M70:M74)</f>
        <v>30572861</v>
      </c>
      <c r="N69" s="27">
        <f>SUM(N70:N74)</f>
        <v>29482799</v>
      </c>
      <c r="O69" s="27">
        <f>SUM(O70:O74)</f>
        <v>25697578</v>
      </c>
      <c r="P69" s="27">
        <f t="shared" si="16"/>
        <v>27565838</v>
      </c>
      <c r="Q69" s="8"/>
      <c r="R69" s="8"/>
      <c r="S69" s="8"/>
    </row>
    <row r="70" spans="1:19" ht="15.75">
      <c r="A70" s="21" t="s">
        <v>55</v>
      </c>
      <c r="B70" s="33">
        <v>2441464.1399999997</v>
      </c>
      <c r="C70" s="33">
        <v>2122393.08</v>
      </c>
      <c r="D70" s="33">
        <v>3306609.94</v>
      </c>
      <c r="E70" s="33">
        <v>3275163.9600000004</v>
      </c>
      <c r="F70" s="33">
        <v>1795771.98</v>
      </c>
      <c r="G70" s="33">
        <v>2410280.9099999997</v>
      </c>
      <c r="H70" s="33">
        <v>4426041.62</v>
      </c>
      <c r="I70" s="33">
        <v>4847368.2700000005</v>
      </c>
      <c r="J70" s="32">
        <v>5191073.279999999</v>
      </c>
      <c r="K70" s="23">
        <v>5868198.15</v>
      </c>
      <c r="L70" s="23">
        <v>4551672.71</v>
      </c>
      <c r="M70" s="30">
        <v>6507621</v>
      </c>
      <c r="N70" s="30">
        <v>5501773</v>
      </c>
      <c r="O70" s="30">
        <v>3672376</v>
      </c>
      <c r="P70" s="30">
        <v>5204354</v>
      </c>
      <c r="Q70" s="8"/>
      <c r="R70" s="8"/>
      <c r="S70" s="8"/>
    </row>
    <row r="71" spans="1:19" ht="15.75">
      <c r="A71" s="21" t="s">
        <v>56</v>
      </c>
      <c r="B71" s="33">
        <v>8856203.83</v>
      </c>
      <c r="C71" s="33">
        <v>12919215.48</v>
      </c>
      <c r="D71" s="33">
        <v>8661005.78</v>
      </c>
      <c r="E71" s="33">
        <v>11292639.72</v>
      </c>
      <c r="F71" s="33">
        <v>15174309.95</v>
      </c>
      <c r="G71" s="33">
        <v>11219605.940000003</v>
      </c>
      <c r="H71" s="33">
        <v>12039952.059999999</v>
      </c>
      <c r="I71" s="33">
        <v>14710367.239999998</v>
      </c>
      <c r="J71" s="32">
        <v>13931589.94</v>
      </c>
      <c r="K71" s="23">
        <v>15335563.79</v>
      </c>
      <c r="L71" s="23">
        <v>16396928.43</v>
      </c>
      <c r="M71" s="30">
        <v>16870804</v>
      </c>
      <c r="N71" s="30">
        <v>19454478</v>
      </c>
      <c r="O71" s="30">
        <v>17538065</v>
      </c>
      <c r="P71" s="30">
        <v>16259497</v>
      </c>
      <c r="Q71" s="8"/>
      <c r="R71" s="8"/>
      <c r="S71" s="8"/>
    </row>
    <row r="72" spans="1:19" ht="15.75">
      <c r="A72" s="21" t="s">
        <v>57</v>
      </c>
      <c r="B72" s="33">
        <v>1810015.3099999998</v>
      </c>
      <c r="C72" s="33">
        <v>1892218.77</v>
      </c>
      <c r="D72" s="33">
        <v>1540718.37</v>
      </c>
      <c r="E72" s="33">
        <v>1738702.1400000001</v>
      </c>
      <c r="F72" s="33">
        <v>1452247.5799999996</v>
      </c>
      <c r="G72" s="33">
        <v>1408587.7</v>
      </c>
      <c r="H72" s="33">
        <v>1549113.2999999998</v>
      </c>
      <c r="I72" s="33">
        <v>1346009.0900000003</v>
      </c>
      <c r="J72" s="32">
        <v>1488279.2100000002</v>
      </c>
      <c r="K72" s="23">
        <v>1485633.6400000004</v>
      </c>
      <c r="L72" s="23">
        <v>1612793.35</v>
      </c>
      <c r="M72" s="30">
        <v>1578132</v>
      </c>
      <c r="N72" s="30">
        <v>1392841</v>
      </c>
      <c r="O72" s="30">
        <v>1215002</v>
      </c>
      <c r="P72" s="30">
        <v>1082538</v>
      </c>
      <c r="Q72" s="8"/>
      <c r="R72" s="8"/>
      <c r="S72" s="8"/>
    </row>
    <row r="73" spans="1:19" ht="15.75">
      <c r="A73" s="21" t="s">
        <v>58</v>
      </c>
      <c r="B73" s="33">
        <v>668979.5</v>
      </c>
      <c r="C73" s="33">
        <v>869756</v>
      </c>
      <c r="D73" s="33">
        <v>600578</v>
      </c>
      <c r="E73" s="33">
        <v>1268480</v>
      </c>
      <c r="F73" s="33">
        <v>231777.5</v>
      </c>
      <c r="G73" s="33">
        <v>1611143.47</v>
      </c>
      <c r="H73" s="33">
        <v>756170.13</v>
      </c>
      <c r="I73" s="33">
        <v>511704.23</v>
      </c>
      <c r="J73" s="32">
        <v>1412869.86</v>
      </c>
      <c r="K73" s="23">
        <v>909165.22</v>
      </c>
      <c r="L73" s="23">
        <v>199586.31</v>
      </c>
      <c r="M73" s="30">
        <v>1378000</v>
      </c>
      <c r="N73" s="30">
        <v>51550</v>
      </c>
      <c r="O73" s="30">
        <v>156166</v>
      </c>
      <c r="P73" s="30">
        <v>708047</v>
      </c>
      <c r="Q73" s="8"/>
      <c r="R73" s="8"/>
      <c r="S73" s="8"/>
    </row>
    <row r="74" spans="1:19" ht="15.75">
      <c r="A74" s="21" t="s">
        <v>59</v>
      </c>
      <c r="B74" s="33">
        <v>4969828.490000001</v>
      </c>
      <c r="C74" s="33">
        <v>5798158.869999999</v>
      </c>
      <c r="D74" s="33">
        <v>5304786.59</v>
      </c>
      <c r="E74" s="33">
        <v>4767549.49</v>
      </c>
      <c r="F74" s="33">
        <v>3739039.0800000005</v>
      </c>
      <c r="G74" s="33">
        <v>3128142.2300000004</v>
      </c>
      <c r="H74" s="33">
        <v>2605740.3800000004</v>
      </c>
      <c r="I74" s="33">
        <v>4788618.609999999</v>
      </c>
      <c r="J74" s="32">
        <v>3128890.7499999995</v>
      </c>
      <c r="K74" s="23">
        <v>5535435.2299999995</v>
      </c>
      <c r="L74" s="23">
        <v>4173264.56</v>
      </c>
      <c r="M74" s="30">
        <v>4238304</v>
      </c>
      <c r="N74" s="30">
        <v>3082157</v>
      </c>
      <c r="O74" s="30">
        <v>3115969</v>
      </c>
      <c r="P74" s="30">
        <v>4311402</v>
      </c>
      <c r="Q74" s="8"/>
      <c r="R74" s="8"/>
      <c r="S74" s="8"/>
    </row>
    <row r="75" spans="1:19" ht="15.75">
      <c r="A75" s="21"/>
      <c r="B75" s="2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8"/>
      <c r="R75" s="8"/>
      <c r="S75" s="8"/>
    </row>
    <row r="76" spans="1:19" ht="15.75">
      <c r="A76" s="20" t="s">
        <v>60</v>
      </c>
      <c r="B76" s="27">
        <f aca="true" t="shared" si="17" ref="B76:G76">SUM(B77:B82)</f>
        <v>180146594.7200001</v>
      </c>
      <c r="C76" s="27">
        <f t="shared" si="17"/>
        <v>167153257.91999996</v>
      </c>
      <c r="D76" s="27">
        <f t="shared" si="17"/>
        <v>169715545.47</v>
      </c>
      <c r="E76" s="27">
        <f t="shared" si="17"/>
        <v>165514632.25000003</v>
      </c>
      <c r="F76" s="27">
        <f t="shared" si="17"/>
        <v>163470804.4</v>
      </c>
      <c r="G76" s="27">
        <f t="shared" si="17"/>
        <v>156217940.06000003</v>
      </c>
      <c r="H76" s="27">
        <f aca="true" t="shared" si="18" ref="H76:P76">SUM(H77:H82)</f>
        <v>151128277.84</v>
      </c>
      <c r="I76" s="27">
        <f t="shared" si="18"/>
        <v>149795293.69000006</v>
      </c>
      <c r="J76" s="27">
        <f t="shared" si="18"/>
        <v>146477345.35</v>
      </c>
      <c r="K76" s="27">
        <f t="shared" si="18"/>
        <v>151251858.97</v>
      </c>
      <c r="L76" s="27">
        <f t="shared" si="18"/>
        <v>186505224.81999996</v>
      </c>
      <c r="M76" s="27">
        <f>SUM(M77:M82)</f>
        <v>171296365</v>
      </c>
      <c r="N76" s="27">
        <f>SUM(N77:N82)</f>
        <v>166054426</v>
      </c>
      <c r="O76" s="27">
        <f>SUM(O77:O82)</f>
        <v>158374661</v>
      </c>
      <c r="P76" s="27">
        <f t="shared" si="18"/>
        <v>139683772</v>
      </c>
      <c r="Q76" s="8"/>
      <c r="R76" s="8"/>
      <c r="S76" s="8"/>
    </row>
    <row r="77" spans="1:19" ht="15.75">
      <c r="A77" s="21" t="s">
        <v>61</v>
      </c>
      <c r="B77" s="33">
        <v>114590043.30000006</v>
      </c>
      <c r="C77" s="33">
        <v>103574837.27999997</v>
      </c>
      <c r="D77" s="33">
        <v>110305235.85</v>
      </c>
      <c r="E77" s="33">
        <v>109028845.56000002</v>
      </c>
      <c r="F77" s="33">
        <v>110733133.85</v>
      </c>
      <c r="G77" s="33">
        <v>105482309.64000003</v>
      </c>
      <c r="H77" s="33">
        <v>99558037.41000001</v>
      </c>
      <c r="I77" s="33">
        <v>97904235.53000006</v>
      </c>
      <c r="J77" s="32">
        <v>95499705.94999999</v>
      </c>
      <c r="K77" s="23">
        <v>99119359.02000001</v>
      </c>
      <c r="L77" s="23">
        <v>112327925.88999999</v>
      </c>
      <c r="M77" s="30">
        <v>115075196</v>
      </c>
      <c r="N77" s="30">
        <v>115885303</v>
      </c>
      <c r="O77" s="30">
        <v>112198724</v>
      </c>
      <c r="P77" s="30">
        <v>94292522</v>
      </c>
      <c r="Q77" s="8"/>
      <c r="R77" s="8"/>
      <c r="S77" s="8"/>
    </row>
    <row r="78" spans="1:19" ht="15.75">
      <c r="A78" s="21" t="s">
        <v>62</v>
      </c>
      <c r="B78" s="33">
        <v>778929.0599999999</v>
      </c>
      <c r="C78" s="33">
        <v>701159.67</v>
      </c>
      <c r="D78" s="33">
        <v>694288.15</v>
      </c>
      <c r="E78" s="33">
        <v>778601.92</v>
      </c>
      <c r="F78" s="33">
        <v>706088.95</v>
      </c>
      <c r="G78" s="33">
        <v>720892.84</v>
      </c>
      <c r="H78" s="33">
        <v>693758.7600000001</v>
      </c>
      <c r="I78" s="33">
        <v>673591.41</v>
      </c>
      <c r="J78" s="32">
        <v>513853.31</v>
      </c>
      <c r="K78" s="23">
        <v>557396.45</v>
      </c>
      <c r="L78" s="23">
        <v>600730.6</v>
      </c>
      <c r="M78" s="30">
        <v>547012</v>
      </c>
      <c r="N78" s="30">
        <v>488008</v>
      </c>
      <c r="O78" s="30">
        <v>495808</v>
      </c>
      <c r="P78" s="30">
        <v>476262</v>
      </c>
      <c r="Q78" s="8"/>
      <c r="R78" s="8"/>
      <c r="S78" s="8"/>
    </row>
    <row r="79" spans="1:19" ht="15.75">
      <c r="A79" s="21" t="s">
        <v>63</v>
      </c>
      <c r="B79" s="33">
        <v>13258020.440000007</v>
      </c>
      <c r="C79" s="33">
        <v>13005582.51</v>
      </c>
      <c r="D79" s="33">
        <v>12687149.850000003</v>
      </c>
      <c r="E79" s="33">
        <v>12174039.629999997</v>
      </c>
      <c r="F79" s="33">
        <v>11765301.320000006</v>
      </c>
      <c r="G79" s="33">
        <v>11853270.640000002</v>
      </c>
      <c r="H79" s="33">
        <v>11619777.059999993</v>
      </c>
      <c r="I79" s="33">
        <v>11746427.580000002</v>
      </c>
      <c r="J79" s="32">
        <v>12065541.409999998</v>
      </c>
      <c r="K79" s="23">
        <v>12341481.19</v>
      </c>
      <c r="L79" s="23">
        <v>12561025.709999999</v>
      </c>
      <c r="M79" s="30">
        <v>12479403</v>
      </c>
      <c r="N79" s="30">
        <v>11754968</v>
      </c>
      <c r="O79" s="30">
        <v>11337208</v>
      </c>
      <c r="P79" s="30">
        <v>11252390</v>
      </c>
      <c r="Q79" s="8"/>
      <c r="R79" s="8"/>
      <c r="S79" s="8"/>
    </row>
    <row r="80" spans="1:19" ht="15.75">
      <c r="A80" s="21" t="s">
        <v>64</v>
      </c>
      <c r="B80" s="33">
        <v>32669214.749999996</v>
      </c>
      <c r="C80" s="33">
        <v>30257782.879999995</v>
      </c>
      <c r="D80" s="33">
        <v>31770349.929999992</v>
      </c>
      <c r="E80" s="33">
        <v>31919729.71</v>
      </c>
      <c r="F80" s="33">
        <v>31001364.84</v>
      </c>
      <c r="G80" s="33">
        <v>30901188.72</v>
      </c>
      <c r="H80" s="33">
        <v>30584810.15</v>
      </c>
      <c r="I80" s="33">
        <v>30837954.229999993</v>
      </c>
      <c r="J80" s="32">
        <v>30984730.299999997</v>
      </c>
      <c r="K80" s="23">
        <v>32015570.610000007</v>
      </c>
      <c r="L80" s="23">
        <v>54266800.37</v>
      </c>
      <c r="M80" s="30">
        <v>36462392</v>
      </c>
      <c r="N80" s="30">
        <v>29966815</v>
      </c>
      <c r="O80" s="30">
        <v>28163251</v>
      </c>
      <c r="P80" s="30">
        <v>26698917</v>
      </c>
      <c r="Q80" s="8"/>
      <c r="R80" s="8"/>
      <c r="S80" s="8"/>
    </row>
    <row r="81" spans="1:19" ht="15.75">
      <c r="A81" s="21" t="s">
        <v>65</v>
      </c>
      <c r="B81" s="33">
        <v>8474548.68</v>
      </c>
      <c r="C81" s="33">
        <v>12576485.57</v>
      </c>
      <c r="D81" s="33">
        <v>8252059.3599999985</v>
      </c>
      <c r="E81" s="33">
        <v>5424728.03</v>
      </c>
      <c r="F81" s="33">
        <v>4704771.699999999</v>
      </c>
      <c r="G81" s="33">
        <v>3119751.6800000006</v>
      </c>
      <c r="H81" s="33">
        <v>4517945.379999999</v>
      </c>
      <c r="I81" s="33">
        <v>4477385.93</v>
      </c>
      <c r="J81" s="32">
        <v>3420520.4900000016</v>
      </c>
      <c r="K81" s="23">
        <v>4486153.22</v>
      </c>
      <c r="L81" s="23">
        <v>4520857.240000001</v>
      </c>
      <c r="M81" s="30">
        <v>4262067</v>
      </c>
      <c r="N81" s="30">
        <v>4121937</v>
      </c>
      <c r="O81" s="30">
        <v>3934343</v>
      </c>
      <c r="P81" s="30">
        <v>3435980</v>
      </c>
      <c r="Q81" s="8"/>
      <c r="R81" s="8"/>
      <c r="S81" s="8"/>
    </row>
    <row r="82" spans="1:19" ht="15.75">
      <c r="A82" s="21" t="s">
        <v>66</v>
      </c>
      <c r="B82" s="33">
        <v>10375838.489999998</v>
      </c>
      <c r="C82" s="33">
        <v>7037410.010000001</v>
      </c>
      <c r="D82" s="33">
        <v>6006462.330000001</v>
      </c>
      <c r="E82" s="33">
        <v>6188687.3999999985</v>
      </c>
      <c r="F82" s="33">
        <v>4560143.740000001</v>
      </c>
      <c r="G82" s="33">
        <v>4140526.540000001</v>
      </c>
      <c r="H82" s="33">
        <v>4153949.0799999987</v>
      </c>
      <c r="I82" s="33">
        <v>4155699.0100000007</v>
      </c>
      <c r="J82" s="32">
        <v>3992993.890000002</v>
      </c>
      <c r="K82" s="23">
        <v>2731898.48</v>
      </c>
      <c r="L82" s="23">
        <v>2227885.0100000002</v>
      </c>
      <c r="M82" s="30">
        <v>2470295</v>
      </c>
      <c r="N82" s="30">
        <v>3837395</v>
      </c>
      <c r="O82" s="30">
        <v>2245327</v>
      </c>
      <c r="P82" s="30">
        <v>3527701</v>
      </c>
      <c r="Q82" s="8"/>
      <c r="R82" s="8"/>
      <c r="S82" s="8"/>
    </row>
    <row r="83" spans="1:19" ht="15.75">
      <c r="A83" s="21"/>
      <c r="B83" s="21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8"/>
      <c r="R83" s="8"/>
      <c r="S83" s="8"/>
    </row>
    <row r="84" spans="1:19" ht="15.75">
      <c r="A84" s="20" t="s">
        <v>67</v>
      </c>
      <c r="B84" s="27">
        <f aca="true" t="shared" si="19" ref="B84:G84">SUM(B85:B89)</f>
        <v>23520475.72</v>
      </c>
      <c r="C84" s="27">
        <f t="shared" si="19"/>
        <v>21996788.18</v>
      </c>
      <c r="D84" s="27">
        <f t="shared" si="19"/>
        <v>24463691.080000002</v>
      </c>
      <c r="E84" s="27">
        <f t="shared" si="19"/>
        <v>20660485.229999997</v>
      </c>
      <c r="F84" s="27">
        <f t="shared" si="19"/>
        <v>24425910.540000003</v>
      </c>
      <c r="G84" s="27">
        <f t="shared" si="19"/>
        <v>27637744.219999995</v>
      </c>
      <c r="H84" s="27">
        <f aca="true" t="shared" si="20" ref="H84:P84">SUM(H85:H89)</f>
        <v>23730058.770000007</v>
      </c>
      <c r="I84" s="27">
        <f t="shared" si="20"/>
        <v>24798124.95</v>
      </c>
      <c r="J84" s="27">
        <f t="shared" si="20"/>
        <v>23935864.299999997</v>
      </c>
      <c r="K84" s="27">
        <f t="shared" si="20"/>
        <v>25593346.730000004</v>
      </c>
      <c r="L84" s="27">
        <f t="shared" si="20"/>
        <v>23086952.75</v>
      </c>
      <c r="M84" s="27">
        <f>SUM(M85:M89)</f>
        <v>23686231</v>
      </c>
      <c r="N84" s="27">
        <f>SUM(N85:N89)</f>
        <v>23004893</v>
      </c>
      <c r="O84" s="27">
        <f>SUM(O85:O89)</f>
        <v>19552877</v>
      </c>
      <c r="P84" s="27">
        <f t="shared" si="20"/>
        <v>25750603</v>
      </c>
      <c r="Q84" s="8"/>
      <c r="R84" s="8"/>
      <c r="S84" s="8"/>
    </row>
    <row r="85" spans="1:19" ht="15.75">
      <c r="A85" s="21" t="s">
        <v>68</v>
      </c>
      <c r="B85" s="33">
        <v>2356828.16</v>
      </c>
      <c r="C85" s="33">
        <v>2574465.2100000004</v>
      </c>
      <c r="D85" s="33">
        <v>2366785.7800000003</v>
      </c>
      <c r="E85" s="33">
        <v>2347770.83</v>
      </c>
      <c r="F85" s="33">
        <v>2839892.2700000005</v>
      </c>
      <c r="G85" s="33">
        <v>2419013.6100000003</v>
      </c>
      <c r="H85" s="33">
        <v>2327537.35</v>
      </c>
      <c r="I85" s="33">
        <v>2590261.5000000005</v>
      </c>
      <c r="J85" s="32">
        <v>2205780.8000000003</v>
      </c>
      <c r="K85" s="23">
        <v>3700510.1</v>
      </c>
      <c r="L85" s="23">
        <v>2301058.860000001</v>
      </c>
      <c r="M85" s="30">
        <v>2136548</v>
      </c>
      <c r="N85" s="30">
        <v>2041118</v>
      </c>
      <c r="O85" s="30">
        <v>1875321</v>
      </c>
      <c r="P85" s="30">
        <v>1750310</v>
      </c>
      <c r="Q85" s="8"/>
      <c r="R85" s="8"/>
      <c r="S85" s="8"/>
    </row>
    <row r="86" spans="1:19" ht="15.75">
      <c r="A86" s="21" t="s">
        <v>69</v>
      </c>
      <c r="B86" s="33">
        <v>1950223.27</v>
      </c>
      <c r="C86" s="33">
        <v>1819400.02</v>
      </c>
      <c r="D86" s="33">
        <v>1862074.1500000001</v>
      </c>
      <c r="E86" s="33">
        <v>1774806.32</v>
      </c>
      <c r="F86" s="33">
        <v>1999639.36</v>
      </c>
      <c r="G86" s="33">
        <v>1980193.5999999999</v>
      </c>
      <c r="H86" s="33">
        <v>1995259.91</v>
      </c>
      <c r="I86" s="33">
        <v>1943294.86</v>
      </c>
      <c r="J86" s="32">
        <v>1953880.28</v>
      </c>
      <c r="K86" s="23">
        <v>1981202.5999999999</v>
      </c>
      <c r="L86" s="23">
        <v>2297667.6999999997</v>
      </c>
      <c r="M86" s="30">
        <v>2329125</v>
      </c>
      <c r="N86" s="30">
        <v>2350705</v>
      </c>
      <c r="O86" s="30">
        <v>2250157</v>
      </c>
      <c r="P86" s="30">
        <v>2180737</v>
      </c>
      <c r="Q86" s="8"/>
      <c r="R86" s="8"/>
      <c r="S86" s="8"/>
    </row>
    <row r="87" spans="1:19" ht="15.75">
      <c r="A87" s="21" t="s">
        <v>70</v>
      </c>
      <c r="B87" s="33">
        <v>8158664.219999999</v>
      </c>
      <c r="C87" s="33">
        <v>8337168.819999999</v>
      </c>
      <c r="D87" s="33">
        <v>8956081.91</v>
      </c>
      <c r="E87" s="33">
        <v>8285730.949999996</v>
      </c>
      <c r="F87" s="33">
        <v>8087375.470000002</v>
      </c>
      <c r="G87" s="33">
        <v>9220685.039999994</v>
      </c>
      <c r="H87" s="33">
        <v>11568349.730000006</v>
      </c>
      <c r="I87" s="33">
        <v>11985127.719999999</v>
      </c>
      <c r="J87" s="32">
        <v>10521177.62</v>
      </c>
      <c r="K87" s="23">
        <v>8535456.63</v>
      </c>
      <c r="L87" s="23">
        <v>10165882.469999999</v>
      </c>
      <c r="M87" s="30">
        <v>8137921</v>
      </c>
      <c r="N87" s="30">
        <v>8190823</v>
      </c>
      <c r="O87" s="30">
        <v>7629893</v>
      </c>
      <c r="P87" s="30">
        <v>6910657</v>
      </c>
      <c r="Q87" s="8"/>
      <c r="R87" s="8"/>
      <c r="S87" s="8"/>
    </row>
    <row r="88" spans="1:19" ht="15.75">
      <c r="A88" s="21" t="s">
        <v>71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2">
        <v>0</v>
      </c>
      <c r="K88" s="23">
        <v>0</v>
      </c>
      <c r="L88" s="23">
        <v>0</v>
      </c>
      <c r="M88" s="30">
        <v>0</v>
      </c>
      <c r="N88" s="30">
        <v>0</v>
      </c>
      <c r="O88" s="30">
        <v>0</v>
      </c>
      <c r="P88" s="30">
        <v>0</v>
      </c>
      <c r="Q88" s="8"/>
      <c r="R88" s="8"/>
      <c r="S88" s="8"/>
    </row>
    <row r="89" spans="1:19" ht="15.75">
      <c r="A89" s="21" t="s">
        <v>72</v>
      </c>
      <c r="B89" s="33">
        <v>11054760.069999998</v>
      </c>
      <c r="C89" s="33">
        <v>9265754.129999999</v>
      </c>
      <c r="D89" s="33">
        <v>11278749.240000002</v>
      </c>
      <c r="E89" s="33">
        <v>8252177.13</v>
      </c>
      <c r="F89" s="33">
        <v>11499003.440000001</v>
      </c>
      <c r="G89" s="33">
        <v>14017851.970000003</v>
      </c>
      <c r="H89" s="33">
        <v>7838911.780000002</v>
      </c>
      <c r="I89" s="33">
        <v>8279440.87</v>
      </c>
      <c r="J89" s="32">
        <v>9255025.599999998</v>
      </c>
      <c r="K89" s="23">
        <v>11376177.400000002</v>
      </c>
      <c r="L89" s="23">
        <v>8322343.720000001</v>
      </c>
      <c r="M89" s="30">
        <v>11082637</v>
      </c>
      <c r="N89" s="30">
        <v>10422247</v>
      </c>
      <c r="O89" s="30">
        <v>7797506</v>
      </c>
      <c r="P89" s="30">
        <v>14908899</v>
      </c>
      <c r="Q89" s="8"/>
      <c r="R89" s="8"/>
      <c r="S89" s="8"/>
    </row>
    <row r="90" spans="1:19" ht="15.75">
      <c r="A90" s="21"/>
      <c r="B90" s="21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8"/>
      <c r="R90" s="8"/>
      <c r="S90" s="8"/>
    </row>
    <row r="91" spans="1:19" ht="15.75">
      <c r="A91" s="20" t="s">
        <v>73</v>
      </c>
      <c r="B91" s="27">
        <f aca="true" t="shared" si="21" ref="B91:G91">SUM(B92:B95)</f>
        <v>364220217.9600001</v>
      </c>
      <c r="C91" s="27">
        <f t="shared" si="21"/>
        <v>344806314.9499998</v>
      </c>
      <c r="D91" s="27">
        <f t="shared" si="21"/>
        <v>363795834.76</v>
      </c>
      <c r="E91" s="27">
        <f t="shared" si="21"/>
        <v>352715032.06</v>
      </c>
      <c r="F91" s="27">
        <f t="shared" si="21"/>
        <v>369463221.7500001</v>
      </c>
      <c r="G91" s="27">
        <f t="shared" si="21"/>
        <v>377024374.6900001</v>
      </c>
      <c r="H91" s="27">
        <f aca="true" t="shared" si="22" ref="H91:P91">SUM(H92:H95)</f>
        <v>358640315.21</v>
      </c>
      <c r="I91" s="27">
        <f t="shared" si="22"/>
        <v>345366768.58000004</v>
      </c>
      <c r="J91" s="27">
        <f t="shared" si="22"/>
        <v>348006141.96000004</v>
      </c>
      <c r="K91" s="27">
        <f t="shared" si="22"/>
        <v>304912301.64</v>
      </c>
      <c r="L91" s="27">
        <f t="shared" si="22"/>
        <v>329943366.83</v>
      </c>
      <c r="M91" s="27">
        <f>SUM(M92:M95)</f>
        <v>333819017</v>
      </c>
      <c r="N91" s="27">
        <f>SUM(N92:N95)</f>
        <v>317449673</v>
      </c>
      <c r="O91" s="27">
        <f>SUM(O92:O95)</f>
        <v>317405737</v>
      </c>
      <c r="P91" s="27">
        <f t="shared" si="22"/>
        <v>293645904</v>
      </c>
      <c r="Q91" s="8"/>
      <c r="R91" s="8"/>
      <c r="S91" s="8"/>
    </row>
    <row r="92" spans="1:19" ht="15.75">
      <c r="A92" s="21" t="s">
        <v>74</v>
      </c>
      <c r="B92" s="33">
        <v>205277981.1700001</v>
      </c>
      <c r="C92" s="33">
        <v>208802105.15999985</v>
      </c>
      <c r="D92" s="33">
        <v>215625722.91999996</v>
      </c>
      <c r="E92" s="33">
        <v>209233941.89000002</v>
      </c>
      <c r="F92" s="33">
        <v>207639936.7900001</v>
      </c>
      <c r="G92" s="33">
        <v>192449578.47000012</v>
      </c>
      <c r="H92" s="33">
        <v>193318849.18</v>
      </c>
      <c r="I92" s="33">
        <v>193646174.09000006</v>
      </c>
      <c r="J92" s="32">
        <v>188878621.50999996</v>
      </c>
      <c r="K92" s="23">
        <v>169913792.00000003</v>
      </c>
      <c r="L92" s="23">
        <v>157934597.3</v>
      </c>
      <c r="M92" s="30">
        <v>167001609</v>
      </c>
      <c r="N92" s="30">
        <v>169929468</v>
      </c>
      <c r="O92" s="30">
        <v>165902977</v>
      </c>
      <c r="P92" s="30">
        <v>160463473</v>
      </c>
      <c r="Q92" s="8"/>
      <c r="R92" s="8"/>
      <c r="S92" s="8"/>
    </row>
    <row r="93" spans="1:19" ht="15.75">
      <c r="A93" s="21" t="s">
        <v>75</v>
      </c>
      <c r="B93" s="33">
        <v>156766996.79</v>
      </c>
      <c r="C93" s="33">
        <v>133442041.78999999</v>
      </c>
      <c r="D93" s="33">
        <v>145840499.84</v>
      </c>
      <c r="E93" s="33">
        <v>138706854.17</v>
      </c>
      <c r="F93" s="33">
        <v>156024447.96000004</v>
      </c>
      <c r="G93" s="33">
        <v>177374617.54000002</v>
      </c>
      <c r="H93" s="33">
        <v>159121482.01999998</v>
      </c>
      <c r="I93" s="33">
        <v>146454260.53</v>
      </c>
      <c r="J93" s="32">
        <v>152186395.85000002</v>
      </c>
      <c r="K93" s="23">
        <v>127872509.86999999</v>
      </c>
      <c r="L93" s="23">
        <v>166613265.82</v>
      </c>
      <c r="M93" s="30">
        <v>161648122</v>
      </c>
      <c r="N93" s="30">
        <v>139823179</v>
      </c>
      <c r="O93" s="30">
        <v>141592126</v>
      </c>
      <c r="P93" s="30">
        <v>125102017</v>
      </c>
      <c r="Q93" s="8"/>
      <c r="R93" s="8"/>
      <c r="S93" s="8"/>
    </row>
    <row r="94" spans="1:19" ht="15.75">
      <c r="A94" s="21" t="s">
        <v>76</v>
      </c>
      <c r="B94" s="33">
        <v>2175240</v>
      </c>
      <c r="C94" s="33">
        <v>2562168</v>
      </c>
      <c r="D94" s="33">
        <v>2329612</v>
      </c>
      <c r="E94" s="33">
        <v>4774236</v>
      </c>
      <c r="F94" s="33">
        <v>5798837</v>
      </c>
      <c r="G94" s="33">
        <v>7200178.68</v>
      </c>
      <c r="H94" s="33">
        <v>6199984.01</v>
      </c>
      <c r="I94" s="33">
        <v>5266333.96</v>
      </c>
      <c r="J94" s="32">
        <v>6941124.6</v>
      </c>
      <c r="K94" s="23">
        <v>7125999.77</v>
      </c>
      <c r="L94" s="23">
        <v>5395503.71</v>
      </c>
      <c r="M94" s="30">
        <v>5169286</v>
      </c>
      <c r="N94" s="30">
        <v>7697026</v>
      </c>
      <c r="O94" s="30">
        <v>9910634</v>
      </c>
      <c r="P94" s="30">
        <v>8080414</v>
      </c>
      <c r="Q94" s="8"/>
      <c r="R94" s="8"/>
      <c r="S94" s="8"/>
    </row>
    <row r="95" spans="1:19" ht="15.75">
      <c r="A95" s="21" t="s">
        <v>77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2">
        <v>0</v>
      </c>
      <c r="K95" s="23">
        <v>0</v>
      </c>
      <c r="L95" s="23">
        <v>0</v>
      </c>
      <c r="M95" s="30">
        <v>0</v>
      </c>
      <c r="N95" s="30">
        <v>0</v>
      </c>
      <c r="O95" s="30">
        <v>0</v>
      </c>
      <c r="P95" s="30">
        <v>0</v>
      </c>
      <c r="Q95" s="8"/>
      <c r="R95" s="8"/>
      <c r="S95" s="8"/>
    </row>
    <row r="96" spans="1:19" ht="15.75">
      <c r="A96" s="21"/>
      <c r="B96" s="21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8"/>
      <c r="R96" s="8"/>
      <c r="S96" s="8"/>
    </row>
    <row r="97" spans="1:19" ht="15.75">
      <c r="A97" s="20" t="s">
        <v>78</v>
      </c>
      <c r="B97" s="27">
        <f aca="true" t="shared" si="23" ref="B97:G97">SUM(B98:B103)</f>
        <v>333536839.43</v>
      </c>
      <c r="C97" s="27">
        <f t="shared" si="23"/>
        <v>341050634.8700002</v>
      </c>
      <c r="D97" s="27">
        <f t="shared" si="23"/>
        <v>311335300.12</v>
      </c>
      <c r="E97" s="27">
        <f t="shared" si="23"/>
        <v>307502857.1900001</v>
      </c>
      <c r="F97" s="27">
        <f t="shared" si="23"/>
        <v>302775572.99000007</v>
      </c>
      <c r="G97" s="27">
        <f t="shared" si="23"/>
        <v>295272830.9699999</v>
      </c>
      <c r="H97" s="27">
        <f aca="true" t="shared" si="24" ref="H97:P97">SUM(H98:H103)</f>
        <v>272948931.18999994</v>
      </c>
      <c r="I97" s="27">
        <f t="shared" si="24"/>
        <v>275009645.79</v>
      </c>
      <c r="J97" s="27">
        <f t="shared" si="24"/>
        <v>269570388.96999997</v>
      </c>
      <c r="K97" s="27">
        <f t="shared" si="24"/>
        <v>256135890.16</v>
      </c>
      <c r="L97" s="27">
        <f t="shared" si="24"/>
        <v>257037428.85000008</v>
      </c>
      <c r="M97" s="27">
        <f>SUM(M98:M103)</f>
        <v>262721529</v>
      </c>
      <c r="N97" s="27">
        <f>SUM(N98:N103)</f>
        <v>284259868</v>
      </c>
      <c r="O97" s="27">
        <f>SUM(O98:O103)</f>
        <v>285154416</v>
      </c>
      <c r="P97" s="27">
        <f t="shared" si="24"/>
        <v>252192962</v>
      </c>
      <c r="Q97" s="8"/>
      <c r="R97" s="8"/>
      <c r="S97" s="8"/>
    </row>
    <row r="98" spans="1:19" ht="15.75">
      <c r="A98" s="21" t="s">
        <v>79</v>
      </c>
      <c r="B98" s="33">
        <v>204066788.19</v>
      </c>
      <c r="C98" s="33">
        <v>217990418.29000017</v>
      </c>
      <c r="D98" s="33">
        <v>192683206.44000003</v>
      </c>
      <c r="E98" s="33">
        <v>186950259.6500001</v>
      </c>
      <c r="F98" s="33">
        <v>183918561.28000006</v>
      </c>
      <c r="G98" s="33">
        <v>178441948.83999997</v>
      </c>
      <c r="H98" s="33">
        <v>151583838.36000004</v>
      </c>
      <c r="I98" s="33">
        <v>158823237.93000007</v>
      </c>
      <c r="J98" s="32">
        <v>155942632.42999998</v>
      </c>
      <c r="K98" s="23">
        <v>139624116.82999998</v>
      </c>
      <c r="L98" s="23">
        <v>140850814.12000003</v>
      </c>
      <c r="M98" s="30">
        <v>140244529</v>
      </c>
      <c r="N98" s="30">
        <v>168395029</v>
      </c>
      <c r="O98" s="30">
        <v>177962716</v>
      </c>
      <c r="P98" s="30">
        <v>146619320</v>
      </c>
      <c r="Q98" s="8"/>
      <c r="R98" s="8"/>
      <c r="S98" s="8"/>
    </row>
    <row r="99" spans="1:19" ht="15.75">
      <c r="A99" s="21" t="s">
        <v>80</v>
      </c>
      <c r="B99" s="33">
        <v>13984807.47</v>
      </c>
      <c r="C99" s="33">
        <v>9350563.020000001</v>
      </c>
      <c r="D99" s="33">
        <v>5949928.059999999</v>
      </c>
      <c r="E99" s="33">
        <v>6316660.749999999</v>
      </c>
      <c r="F99" s="33">
        <v>5138722.040000001</v>
      </c>
      <c r="G99" s="33">
        <v>5348544.350000001</v>
      </c>
      <c r="H99" s="33">
        <v>6352593.880000002</v>
      </c>
      <c r="I99" s="33">
        <v>6262529.519999997</v>
      </c>
      <c r="J99" s="32">
        <v>4743288.929999998</v>
      </c>
      <c r="K99" s="23">
        <v>4591145.129999999</v>
      </c>
      <c r="L99" s="23">
        <v>3910802.9299999992</v>
      </c>
      <c r="M99" s="30">
        <v>3989523</v>
      </c>
      <c r="N99" s="30">
        <v>6323683</v>
      </c>
      <c r="O99" s="30">
        <v>4951374</v>
      </c>
      <c r="P99" s="30">
        <v>4485529</v>
      </c>
      <c r="Q99" s="8"/>
      <c r="R99" s="8"/>
      <c r="S99" s="8"/>
    </row>
    <row r="100" spans="1:19" ht="15.75">
      <c r="A100" s="21" t="s">
        <v>81</v>
      </c>
      <c r="B100" s="33">
        <v>108720019.53999998</v>
      </c>
      <c r="C100" s="33">
        <v>107271541.52000001</v>
      </c>
      <c r="D100" s="33">
        <v>108391705.97000001</v>
      </c>
      <c r="E100" s="33">
        <v>108510051.71000005</v>
      </c>
      <c r="F100" s="33">
        <v>106857692.94</v>
      </c>
      <c r="G100" s="33">
        <v>106660551.75999998</v>
      </c>
      <c r="H100" s="33">
        <v>107196573.22999994</v>
      </c>
      <c r="I100" s="33">
        <v>104669814.25</v>
      </c>
      <c r="J100" s="32">
        <v>102779577.66999999</v>
      </c>
      <c r="K100" s="23">
        <v>105499036.05000001</v>
      </c>
      <c r="L100" s="23">
        <v>106641679.65000005</v>
      </c>
      <c r="M100" s="30">
        <v>106126057</v>
      </c>
      <c r="N100" s="30">
        <v>103776048</v>
      </c>
      <c r="O100" s="30">
        <v>97136735</v>
      </c>
      <c r="P100" s="30">
        <v>94594923</v>
      </c>
      <c r="Q100" s="8"/>
      <c r="R100" s="8"/>
      <c r="S100" s="8"/>
    </row>
    <row r="101" spans="1:19" ht="15.75">
      <c r="A101" s="21" t="s">
        <v>82</v>
      </c>
      <c r="B101" s="33">
        <v>185963.87</v>
      </c>
      <c r="C101" s="33">
        <v>149820.47</v>
      </c>
      <c r="D101" s="33">
        <v>180836.8</v>
      </c>
      <c r="E101" s="33">
        <v>750920.4400000001</v>
      </c>
      <c r="F101" s="33">
        <v>596799.23</v>
      </c>
      <c r="G101" s="33">
        <v>603759.44</v>
      </c>
      <c r="H101" s="33">
        <v>643298.92</v>
      </c>
      <c r="I101" s="33">
        <v>552211.56</v>
      </c>
      <c r="J101" s="32">
        <v>572153.36</v>
      </c>
      <c r="K101" s="23">
        <v>573786.34</v>
      </c>
      <c r="L101" s="23">
        <v>468848.67</v>
      </c>
      <c r="M101" s="30">
        <v>1580881</v>
      </c>
      <c r="N101" s="30">
        <v>1958606</v>
      </c>
      <c r="O101" s="30">
        <v>956774</v>
      </c>
      <c r="P101" s="30">
        <v>704858</v>
      </c>
      <c r="Q101" s="8"/>
      <c r="R101" s="8"/>
      <c r="S101" s="8"/>
    </row>
    <row r="102" spans="1:19" ht="15.75">
      <c r="A102" s="21" t="s">
        <v>83</v>
      </c>
      <c r="B102" s="33">
        <v>3033490.3100000005</v>
      </c>
      <c r="C102" s="33">
        <v>4299020.17</v>
      </c>
      <c r="D102" s="33">
        <v>2077746.84</v>
      </c>
      <c r="E102" s="33">
        <v>2348561.12</v>
      </c>
      <c r="F102" s="33">
        <v>4141795.6899999995</v>
      </c>
      <c r="G102" s="33">
        <v>2539483.2800000003</v>
      </c>
      <c r="H102" s="33">
        <v>5380379.27</v>
      </c>
      <c r="I102" s="33">
        <v>2951351.77</v>
      </c>
      <c r="J102" s="32">
        <v>3669067.47</v>
      </c>
      <c r="K102" s="23">
        <v>3343582.8600000003</v>
      </c>
      <c r="L102" s="23">
        <v>3205833.5000000005</v>
      </c>
      <c r="M102" s="30">
        <v>8310739</v>
      </c>
      <c r="N102" s="30">
        <v>1665076</v>
      </c>
      <c r="O102" s="30">
        <v>2531853</v>
      </c>
      <c r="P102" s="30">
        <v>4091818</v>
      </c>
      <c r="Q102" s="8"/>
      <c r="R102" s="8"/>
      <c r="S102" s="8"/>
    </row>
    <row r="103" spans="1:19" ht="15.75">
      <c r="A103" s="21" t="s">
        <v>84</v>
      </c>
      <c r="B103" s="33">
        <v>3545770.05</v>
      </c>
      <c r="C103" s="33">
        <v>1989271.4000000001</v>
      </c>
      <c r="D103" s="33">
        <v>2051876.01</v>
      </c>
      <c r="E103" s="33">
        <v>2626403.52</v>
      </c>
      <c r="F103" s="33">
        <v>2122001.8099999996</v>
      </c>
      <c r="G103" s="33">
        <v>1678543.2999999998</v>
      </c>
      <c r="H103" s="33">
        <v>1792247.5299999998</v>
      </c>
      <c r="I103" s="33">
        <v>1750500.7600000002</v>
      </c>
      <c r="J103" s="32">
        <v>1863669.1099999999</v>
      </c>
      <c r="K103" s="23">
        <v>2504222.9499999997</v>
      </c>
      <c r="L103" s="23">
        <v>1959449.98</v>
      </c>
      <c r="M103" s="30">
        <v>2469800</v>
      </c>
      <c r="N103" s="30">
        <v>2141426</v>
      </c>
      <c r="O103" s="30">
        <v>1614964</v>
      </c>
      <c r="P103" s="30">
        <v>1696514</v>
      </c>
      <c r="Q103" s="8"/>
      <c r="R103" s="8"/>
      <c r="S103" s="8"/>
    </row>
    <row r="104" spans="1:19" ht="15.75">
      <c r="A104" s="21"/>
      <c r="B104" s="2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8"/>
      <c r="R104" s="8"/>
      <c r="S104" s="8"/>
    </row>
    <row r="105" spans="1:19" ht="15.75">
      <c r="A105" s="20" t="s">
        <v>85</v>
      </c>
      <c r="B105" s="27">
        <f aca="true" t="shared" si="25" ref="B105:G105">SUM(B106:B117)</f>
        <v>546936475.68</v>
      </c>
      <c r="C105" s="27">
        <f t="shared" si="25"/>
        <v>549009799.9499999</v>
      </c>
      <c r="D105" s="27">
        <f t="shared" si="25"/>
        <v>546589876.25</v>
      </c>
      <c r="E105" s="27">
        <f t="shared" si="25"/>
        <v>544889749.42</v>
      </c>
      <c r="F105" s="27">
        <f t="shared" si="25"/>
        <v>550568219.9800001</v>
      </c>
      <c r="G105" s="27">
        <f t="shared" si="25"/>
        <v>547380619.94</v>
      </c>
      <c r="H105" s="27">
        <f aca="true" t="shared" si="26" ref="H105:P105">SUM(H106:H117)</f>
        <v>514714131.4</v>
      </c>
      <c r="I105" s="27">
        <f t="shared" si="26"/>
        <v>486311158.9700001</v>
      </c>
      <c r="J105" s="27">
        <f t="shared" si="26"/>
        <v>437258739.12</v>
      </c>
      <c r="K105" s="27">
        <f t="shared" si="26"/>
        <v>394469842.75000006</v>
      </c>
      <c r="L105" s="27">
        <f t="shared" si="26"/>
        <v>381997253.6199999</v>
      </c>
      <c r="M105" s="27">
        <f>SUM(M106:M117)</f>
        <v>374895607</v>
      </c>
      <c r="N105" s="27">
        <f>SUM(N106:N117)</f>
        <v>358789747</v>
      </c>
      <c r="O105" s="27">
        <f>SUM(O106:O117)</f>
        <v>340745921</v>
      </c>
      <c r="P105" s="27">
        <f t="shared" si="26"/>
        <v>325590683</v>
      </c>
      <c r="Q105" s="8"/>
      <c r="R105" s="8"/>
      <c r="S105" s="8"/>
    </row>
    <row r="106" spans="1:19" ht="15.75">
      <c r="A106" s="21" t="s">
        <v>86</v>
      </c>
      <c r="B106" s="33">
        <v>69316027.6</v>
      </c>
      <c r="C106" s="33">
        <v>73278473.33</v>
      </c>
      <c r="D106" s="33">
        <v>73355737.48</v>
      </c>
      <c r="E106" s="33">
        <v>83586439.06</v>
      </c>
      <c r="F106" s="33">
        <v>89598983.56000002</v>
      </c>
      <c r="G106" s="33">
        <v>93496175.50999999</v>
      </c>
      <c r="H106" s="33">
        <v>83267751.27</v>
      </c>
      <c r="I106" s="33">
        <v>71545544.60999998</v>
      </c>
      <c r="J106" s="32">
        <v>54945103.979999974</v>
      </c>
      <c r="K106" s="23">
        <v>38287826.89000001</v>
      </c>
      <c r="L106" s="23">
        <v>37896864.38</v>
      </c>
      <c r="M106" s="30">
        <v>43791973</v>
      </c>
      <c r="N106" s="30">
        <v>46016895</v>
      </c>
      <c r="O106" s="30">
        <v>46523971</v>
      </c>
      <c r="P106" s="30">
        <v>47531479</v>
      </c>
      <c r="Q106" s="8"/>
      <c r="R106" s="8"/>
      <c r="S106" s="8"/>
    </row>
    <row r="107" spans="1:19" ht="15.75">
      <c r="A107" s="21" t="s">
        <v>87</v>
      </c>
      <c r="B107" s="33">
        <v>60786549.59</v>
      </c>
      <c r="C107" s="33">
        <v>63564615.96</v>
      </c>
      <c r="D107" s="33">
        <v>64569386.589999996</v>
      </c>
      <c r="E107" s="33">
        <v>61921996.27000001</v>
      </c>
      <c r="F107" s="33">
        <v>71844595.33</v>
      </c>
      <c r="G107" s="33">
        <v>73028671.94999999</v>
      </c>
      <c r="H107" s="33">
        <v>63644605.29</v>
      </c>
      <c r="I107" s="33">
        <v>54997172.79000001</v>
      </c>
      <c r="J107" s="32">
        <v>43828203.2</v>
      </c>
      <c r="K107" s="23">
        <v>36307506.35</v>
      </c>
      <c r="L107" s="23">
        <v>34842792.510000005</v>
      </c>
      <c r="M107" s="30">
        <v>34384677</v>
      </c>
      <c r="N107" s="30">
        <v>31826399</v>
      </c>
      <c r="O107" s="30">
        <v>29010525</v>
      </c>
      <c r="P107" s="30">
        <v>28013443</v>
      </c>
      <c r="Q107" s="8"/>
      <c r="R107" s="8"/>
      <c r="S107" s="8"/>
    </row>
    <row r="108" spans="1:19" ht="15.75">
      <c r="A108" s="21" t="s">
        <v>88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>
        <v>0</v>
      </c>
      <c r="K108" s="23">
        <v>0</v>
      </c>
      <c r="L108" s="23">
        <v>0</v>
      </c>
      <c r="M108" s="30">
        <v>0</v>
      </c>
      <c r="N108" s="30">
        <v>0</v>
      </c>
      <c r="O108" s="30">
        <v>0</v>
      </c>
      <c r="P108" s="30">
        <v>0</v>
      </c>
      <c r="Q108" s="8"/>
      <c r="R108" s="8"/>
      <c r="S108" s="8"/>
    </row>
    <row r="109" spans="1:19" ht="17.25">
      <c r="A109" s="21" t="s">
        <v>89</v>
      </c>
      <c r="B109" s="33">
        <v>11399245.03</v>
      </c>
      <c r="C109" s="33">
        <v>11068489.59</v>
      </c>
      <c r="D109" s="33">
        <v>11120301.789999997</v>
      </c>
      <c r="E109" s="33">
        <v>10478222.800000003</v>
      </c>
      <c r="F109" s="33">
        <v>10166844.59</v>
      </c>
      <c r="G109" s="33">
        <v>9659449.15</v>
      </c>
      <c r="H109" s="33">
        <v>9399687.55</v>
      </c>
      <c r="I109" s="33">
        <v>9835577.049999999</v>
      </c>
      <c r="J109" s="32">
        <v>9379266.299999999</v>
      </c>
      <c r="K109" s="23">
        <v>8041431.669999999</v>
      </c>
      <c r="L109" s="23">
        <v>6925000.380000001</v>
      </c>
      <c r="M109" s="30">
        <v>4071002</v>
      </c>
      <c r="N109" s="30">
        <v>3941542</v>
      </c>
      <c r="O109" s="30">
        <v>4024659</v>
      </c>
      <c r="P109" s="30">
        <v>3888136</v>
      </c>
      <c r="Q109" s="8"/>
      <c r="R109" s="8"/>
      <c r="S109" s="8"/>
    </row>
    <row r="110" spans="1:19" ht="15.75">
      <c r="A110" s="21" t="s">
        <v>90</v>
      </c>
      <c r="B110" s="33">
        <v>60306395.39</v>
      </c>
      <c r="C110" s="33">
        <v>60715135.42000002</v>
      </c>
      <c r="D110" s="33">
        <v>59583136.75</v>
      </c>
      <c r="E110" s="33">
        <v>59703676.24999997</v>
      </c>
      <c r="F110" s="33">
        <v>59392876.29999998</v>
      </c>
      <c r="G110" s="33">
        <v>58071785.37</v>
      </c>
      <c r="H110" s="33">
        <v>57478915.38000001</v>
      </c>
      <c r="I110" s="33">
        <v>56237815.43</v>
      </c>
      <c r="J110" s="32">
        <v>56099339.49000001</v>
      </c>
      <c r="K110" s="23">
        <v>55659040.960000016</v>
      </c>
      <c r="L110" s="23">
        <v>54316311.56999999</v>
      </c>
      <c r="M110" s="30">
        <v>52864038</v>
      </c>
      <c r="N110" s="30">
        <v>51112916</v>
      </c>
      <c r="O110" s="30">
        <v>49373966</v>
      </c>
      <c r="P110" s="30">
        <v>47745793</v>
      </c>
      <c r="Q110" s="8"/>
      <c r="R110" s="8"/>
      <c r="S110" s="8"/>
    </row>
    <row r="111" spans="1:19" ht="15.75">
      <c r="A111" s="21" t="s">
        <v>91</v>
      </c>
      <c r="B111" s="33">
        <v>250282301.51999986</v>
      </c>
      <c r="C111" s="33">
        <v>242516944.5599999</v>
      </c>
      <c r="D111" s="33">
        <v>236171166.33999994</v>
      </c>
      <c r="E111" s="33">
        <v>226887446.89000005</v>
      </c>
      <c r="F111" s="33">
        <v>219495057.22000006</v>
      </c>
      <c r="G111" s="33">
        <v>216166527</v>
      </c>
      <c r="H111" s="33">
        <v>207812103.47000006</v>
      </c>
      <c r="I111" s="33">
        <v>203113179.42000002</v>
      </c>
      <c r="J111" s="32">
        <v>191999966.52000007</v>
      </c>
      <c r="K111" s="23">
        <v>179440312.17000008</v>
      </c>
      <c r="L111" s="23">
        <v>175123766.39999995</v>
      </c>
      <c r="M111" s="30">
        <v>168766148</v>
      </c>
      <c r="N111" s="30">
        <v>158288712</v>
      </c>
      <c r="O111" s="30">
        <v>150244846</v>
      </c>
      <c r="P111" s="30">
        <v>138155446</v>
      </c>
      <c r="Q111" s="8"/>
      <c r="R111" s="8"/>
      <c r="S111" s="8"/>
    </row>
    <row r="112" spans="1:19" ht="15.75">
      <c r="A112" s="21" t="s">
        <v>92</v>
      </c>
      <c r="B112" s="33">
        <v>513060.75</v>
      </c>
      <c r="C112" s="33">
        <v>463200.68000000005</v>
      </c>
      <c r="D112" s="33">
        <v>414799.69999999984</v>
      </c>
      <c r="E112" s="33">
        <v>364184.66</v>
      </c>
      <c r="F112" s="33">
        <v>369398.91000000003</v>
      </c>
      <c r="G112" s="33">
        <v>364164.7499999999</v>
      </c>
      <c r="H112" s="33">
        <v>369755.6700000001</v>
      </c>
      <c r="I112" s="33">
        <v>387716.35000000003</v>
      </c>
      <c r="J112" s="32">
        <v>434829.58</v>
      </c>
      <c r="K112" s="23">
        <v>468462.75000000006</v>
      </c>
      <c r="L112" s="23">
        <v>404768.7000000001</v>
      </c>
      <c r="M112" s="30">
        <v>401336</v>
      </c>
      <c r="N112" s="30">
        <v>425338</v>
      </c>
      <c r="O112" s="30">
        <v>440760</v>
      </c>
      <c r="P112" s="30">
        <v>490605</v>
      </c>
      <c r="Q112" s="8"/>
      <c r="R112" s="8"/>
      <c r="S112" s="8"/>
    </row>
    <row r="113" spans="1:19" ht="15.75">
      <c r="A113" s="21" t="s">
        <v>93</v>
      </c>
      <c r="B113" s="33">
        <v>669140.75</v>
      </c>
      <c r="C113" s="33">
        <v>730394.4400000001</v>
      </c>
      <c r="D113" s="33">
        <v>709462.1600000001</v>
      </c>
      <c r="E113" s="33">
        <v>913970.5299999999</v>
      </c>
      <c r="F113" s="33">
        <v>943999.1000000001</v>
      </c>
      <c r="G113" s="33">
        <v>934417.26</v>
      </c>
      <c r="H113" s="33">
        <v>885663.03</v>
      </c>
      <c r="I113" s="33">
        <v>836970.4100000001</v>
      </c>
      <c r="J113" s="32">
        <v>897605.73</v>
      </c>
      <c r="K113" s="23">
        <v>855551.67</v>
      </c>
      <c r="L113" s="23">
        <v>858666.03</v>
      </c>
      <c r="M113" s="30">
        <v>861968</v>
      </c>
      <c r="N113" s="30">
        <v>927544</v>
      </c>
      <c r="O113" s="30">
        <v>907491</v>
      </c>
      <c r="P113" s="30">
        <v>892263</v>
      </c>
      <c r="Q113" s="8"/>
      <c r="R113" s="8"/>
      <c r="S113" s="8"/>
    </row>
    <row r="114" spans="1:19" ht="15.75">
      <c r="A114" s="21" t="s">
        <v>94</v>
      </c>
      <c r="B114" s="33">
        <v>45535775.49000001</v>
      </c>
      <c r="C114" s="33">
        <v>48381455.900000036</v>
      </c>
      <c r="D114" s="33">
        <v>48973300.43000001</v>
      </c>
      <c r="E114" s="33">
        <v>48699806.04999999</v>
      </c>
      <c r="F114" s="33">
        <v>50205001.85999999</v>
      </c>
      <c r="G114" s="33">
        <v>43315532.70000001</v>
      </c>
      <c r="H114" s="33">
        <v>44384933.33999999</v>
      </c>
      <c r="I114" s="33">
        <v>43550331.50000002</v>
      </c>
      <c r="J114" s="32">
        <v>36741921.269999996</v>
      </c>
      <c r="K114" s="23">
        <v>33931055.379999995</v>
      </c>
      <c r="L114" s="23">
        <v>31788400.12000001</v>
      </c>
      <c r="M114" s="30">
        <v>33942711</v>
      </c>
      <c r="N114" s="30">
        <v>33718627</v>
      </c>
      <c r="O114" s="30">
        <v>29021014</v>
      </c>
      <c r="P114" s="30">
        <v>28328168</v>
      </c>
      <c r="Q114" s="8"/>
      <c r="R114" s="8"/>
      <c r="S114" s="8"/>
    </row>
    <row r="115" spans="1:19" ht="15.75">
      <c r="A115" s="21" t="s">
        <v>95</v>
      </c>
      <c r="B115" s="33">
        <v>1275145.9699999995</v>
      </c>
      <c r="C115" s="33">
        <v>1288186.4800000004</v>
      </c>
      <c r="D115" s="33">
        <v>1454999.2800000005</v>
      </c>
      <c r="E115" s="33">
        <v>3205578.9499999997</v>
      </c>
      <c r="F115" s="33">
        <v>1642881.21</v>
      </c>
      <c r="G115" s="33">
        <v>1499191.6600000001</v>
      </c>
      <c r="H115" s="33">
        <v>2006823.87</v>
      </c>
      <c r="I115" s="33">
        <v>2355695.100000001</v>
      </c>
      <c r="J115" s="32">
        <v>2112889.8600000003</v>
      </c>
      <c r="K115" s="23">
        <v>2495343.559999999</v>
      </c>
      <c r="L115" s="23">
        <v>1492282.1500000004</v>
      </c>
      <c r="M115" s="30">
        <v>1236266</v>
      </c>
      <c r="N115" s="30">
        <v>1228635</v>
      </c>
      <c r="O115" s="30">
        <v>1269501</v>
      </c>
      <c r="P115" s="30">
        <v>1341100</v>
      </c>
      <c r="Q115" s="8"/>
      <c r="R115" s="8"/>
      <c r="S115" s="8"/>
    </row>
    <row r="116" spans="1:19" ht="15.75">
      <c r="A116" s="21" t="s">
        <v>96</v>
      </c>
      <c r="B116" s="33">
        <v>431661.33</v>
      </c>
      <c r="C116" s="33">
        <v>485544.46</v>
      </c>
      <c r="D116" s="33">
        <v>343451.05999999994</v>
      </c>
      <c r="E116" s="33">
        <v>272227.76999999996</v>
      </c>
      <c r="F116" s="33">
        <v>309120.17000000004</v>
      </c>
      <c r="G116" s="33">
        <v>271839.01</v>
      </c>
      <c r="H116" s="33">
        <v>279845.39</v>
      </c>
      <c r="I116" s="33">
        <v>282205.81000000006</v>
      </c>
      <c r="J116" s="32">
        <v>314003.87</v>
      </c>
      <c r="K116" s="23">
        <v>324498.2</v>
      </c>
      <c r="L116" s="23">
        <v>342410.8</v>
      </c>
      <c r="M116" s="30">
        <v>312373</v>
      </c>
      <c r="N116" s="30">
        <v>361146</v>
      </c>
      <c r="O116" s="30">
        <v>288782</v>
      </c>
      <c r="P116" s="30">
        <v>314202</v>
      </c>
      <c r="Q116" s="8"/>
      <c r="R116" s="8"/>
      <c r="S116" s="8"/>
    </row>
    <row r="117" spans="1:19" ht="15.75">
      <c r="A117" s="21" t="s">
        <v>97</v>
      </c>
      <c r="B117" s="33">
        <v>46421172.260000005</v>
      </c>
      <c r="C117" s="33">
        <v>46517359.13</v>
      </c>
      <c r="D117" s="33">
        <v>49894134.67000002</v>
      </c>
      <c r="E117" s="33">
        <v>48856200.18999999</v>
      </c>
      <c r="F117" s="33">
        <v>46599461.73</v>
      </c>
      <c r="G117" s="33">
        <v>50572865.58000001</v>
      </c>
      <c r="H117" s="33">
        <v>45184047.140000015</v>
      </c>
      <c r="I117" s="33">
        <v>43168950.5</v>
      </c>
      <c r="J117" s="32">
        <v>40505609.31999999</v>
      </c>
      <c r="K117" s="23">
        <v>38658813.15</v>
      </c>
      <c r="L117" s="23">
        <v>38005990.58000001</v>
      </c>
      <c r="M117" s="30">
        <v>34263115</v>
      </c>
      <c r="N117" s="30">
        <v>30941993</v>
      </c>
      <c r="O117" s="30">
        <v>29640406</v>
      </c>
      <c r="P117" s="30">
        <v>28890048</v>
      </c>
      <c r="Q117" s="8"/>
      <c r="R117" s="8"/>
      <c r="S117" s="8"/>
    </row>
    <row r="118" spans="1:19" ht="15.75">
      <c r="A118" s="21"/>
      <c r="B118" s="21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8"/>
      <c r="R118" s="8"/>
      <c r="S118" s="8"/>
    </row>
    <row r="119" spans="1:19" ht="15.75">
      <c r="A119" s="20" t="s">
        <v>98</v>
      </c>
      <c r="B119" s="27">
        <f aca="true" t="shared" si="27" ref="B119:G119">SUM(B120:B121)</f>
        <v>267145757.31999996</v>
      </c>
      <c r="C119" s="27">
        <f t="shared" si="27"/>
        <v>242478082.08</v>
      </c>
      <c r="D119" s="27">
        <f t="shared" si="27"/>
        <v>241483448.18999994</v>
      </c>
      <c r="E119" s="27">
        <f t="shared" si="27"/>
        <v>276464176.30999994</v>
      </c>
      <c r="F119" s="27">
        <f t="shared" si="27"/>
        <v>240323920.86</v>
      </c>
      <c r="G119" s="27">
        <f t="shared" si="27"/>
        <v>241241556.89000002</v>
      </c>
      <c r="H119" s="27">
        <f aca="true" t="shared" si="28" ref="H119:P119">SUM(H120:H121)</f>
        <v>240878115.09</v>
      </c>
      <c r="I119" s="27">
        <f t="shared" si="28"/>
        <v>250475922.4899999</v>
      </c>
      <c r="J119" s="27">
        <f t="shared" si="28"/>
        <v>236688514.87999997</v>
      </c>
      <c r="K119" s="27">
        <f t="shared" si="28"/>
        <v>230491514.57999998</v>
      </c>
      <c r="L119" s="27">
        <f t="shared" si="28"/>
        <v>221920427.12</v>
      </c>
      <c r="M119" s="27">
        <f>SUM(M120:M121)</f>
        <v>213813989</v>
      </c>
      <c r="N119" s="27">
        <f>SUM(N120:N121)</f>
        <v>206133324</v>
      </c>
      <c r="O119" s="27">
        <f>SUM(O120:O121)</f>
        <v>193500547</v>
      </c>
      <c r="P119" s="27">
        <f t="shared" si="28"/>
        <v>181527678</v>
      </c>
      <c r="Q119" s="8"/>
      <c r="R119" s="8"/>
      <c r="S119" s="8"/>
    </row>
    <row r="120" spans="1:19" ht="15.75">
      <c r="A120" s="21" t="s">
        <v>99</v>
      </c>
      <c r="B120" s="33">
        <v>211967716.33999997</v>
      </c>
      <c r="C120" s="33">
        <v>187784091.69000003</v>
      </c>
      <c r="D120" s="33">
        <v>187424509.03999996</v>
      </c>
      <c r="E120" s="33">
        <v>221084319.92</v>
      </c>
      <c r="F120" s="33">
        <v>182929400.96000004</v>
      </c>
      <c r="G120" s="33">
        <v>183843499.32000002</v>
      </c>
      <c r="H120" s="33">
        <v>181234059.85000002</v>
      </c>
      <c r="I120" s="33">
        <v>187412013.39999992</v>
      </c>
      <c r="J120" s="32">
        <v>171970845.02999997</v>
      </c>
      <c r="K120" s="23">
        <v>162097733.57999998</v>
      </c>
      <c r="L120" s="23">
        <v>152279297.31</v>
      </c>
      <c r="M120" s="30">
        <v>142114950</v>
      </c>
      <c r="N120" s="30">
        <v>139460804</v>
      </c>
      <c r="O120" s="30">
        <v>132446043</v>
      </c>
      <c r="P120" s="30">
        <v>124763284</v>
      </c>
      <c r="Q120" s="8"/>
      <c r="R120" s="8"/>
      <c r="S120" s="8"/>
    </row>
    <row r="121" spans="1:19" ht="15.75">
      <c r="A121" s="21" t="s">
        <v>100</v>
      </c>
      <c r="B121" s="33">
        <v>55178040.98</v>
      </c>
      <c r="C121" s="33">
        <v>54693990.389999986</v>
      </c>
      <c r="D121" s="33">
        <v>54058939.149999976</v>
      </c>
      <c r="E121" s="33">
        <v>55379856.38999998</v>
      </c>
      <c r="F121" s="33">
        <v>57394519.89999998</v>
      </c>
      <c r="G121" s="33">
        <v>57398057.56999999</v>
      </c>
      <c r="H121" s="33">
        <v>59644055.23999998</v>
      </c>
      <c r="I121" s="33">
        <v>63063909.08999999</v>
      </c>
      <c r="J121" s="32">
        <v>64717669.849999994</v>
      </c>
      <c r="K121" s="23">
        <v>68393781.00000001</v>
      </c>
      <c r="L121" s="23">
        <v>69641129.80999999</v>
      </c>
      <c r="M121" s="30">
        <v>71699039</v>
      </c>
      <c r="N121" s="30">
        <v>66672520</v>
      </c>
      <c r="O121" s="30">
        <v>61054504</v>
      </c>
      <c r="P121" s="30">
        <v>56764394</v>
      </c>
      <c r="Q121" s="8"/>
      <c r="R121" s="8"/>
      <c r="S121" s="8"/>
    </row>
    <row r="122" spans="1:19" ht="15.75">
      <c r="A122" s="16"/>
      <c r="B122" s="16"/>
      <c r="C122" s="16"/>
      <c r="D122" s="16"/>
      <c r="E122" s="16"/>
      <c r="F122" s="16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8"/>
      <c r="R122" s="8"/>
      <c r="S122" s="8"/>
    </row>
    <row r="123" spans="2:19" ht="15.75">
      <c r="B123" s="17" t="s">
        <v>101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3:19" ht="15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2:19" ht="33.75" customHeight="1">
      <c r="B125" s="34" t="s">
        <v>104</v>
      </c>
      <c r="C125" s="34"/>
      <c r="D125" s="34"/>
      <c r="E125" s="34"/>
      <c r="F125" s="34"/>
      <c r="G125" s="34"/>
      <c r="H125" s="34"/>
      <c r="I125" s="34"/>
      <c r="J125" s="29"/>
      <c r="L125" s="29"/>
      <c r="M125" s="29"/>
      <c r="N125" s="29"/>
      <c r="O125" s="29"/>
      <c r="P125" s="29"/>
      <c r="Q125" s="29"/>
      <c r="R125" s="29"/>
      <c r="S125" s="29"/>
    </row>
    <row r="126" spans="7:16" ht="15.75"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7:16" ht="15.75"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7:16" ht="15.75"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7:16" ht="15.75"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7:16" ht="15.75"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7:16" ht="15.75"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7:16" ht="15.75"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7:16" ht="15.75"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7:16" ht="15.75"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7:16" ht="15.75"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7:16" ht="15.75"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7:16" ht="15.75"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7:16" ht="15.75"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7:16" ht="15.75"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7:16" ht="15.75"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7:16" ht="15.75"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7:16" ht="15.75"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7:16" ht="15.75"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</sheetData>
  <sheetProtection/>
  <mergeCells count="1">
    <mergeCell ref="B125:I125"/>
  </mergeCells>
  <hyperlinks>
    <hyperlink ref="B125:I125" r:id="rId1" display="SOURCE:  New York State Office of the State Comptroller, &quot;Financial Data for Local Governments,&quot; https://www.osc.state.ny.us/localgov/datanstat/findata/index_choice.htm (last viewed August 21, 2020)."/>
  </hyperlinks>
  <printOptions/>
  <pageMargins left="0.75" right="0.75" top="1" bottom="1" header="0.5" footer="0.5"/>
  <pageSetup fitToHeight="2" horizontalDpi="600" verticalDpi="600" orientation="landscape" scale="60" r:id="rId2"/>
  <ignoredErrors>
    <ignoredError sqref="O6 N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2020-01-08T15:54:52Z</cp:lastPrinted>
  <dcterms:created xsi:type="dcterms:W3CDTF">2010-01-07T21:38:33Z</dcterms:created>
  <dcterms:modified xsi:type="dcterms:W3CDTF">2022-03-01T20:35:56Z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