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16" sheetId="1" r:id="rId1"/>
  </sheets>
  <definedNames>
    <definedName name="_xlnm.Print_Area" localSheetId="0">'f-16'!$A$1:$O$119</definedName>
    <definedName name="_xlnm.Print_Titles" localSheetId="0">'f-16'!$A:$A,'f-16'!$5:$5</definedName>
  </definedNames>
  <calcPr fullCalcOnLoad="1"/>
</workbook>
</file>

<file path=xl/sharedStrings.xml><?xml version="1.0" encoding="utf-8"?>
<sst xmlns="http://schemas.openxmlformats.org/spreadsheetml/2006/main" count="102" uniqueCount="91">
  <si>
    <t>(millions)</t>
  </si>
  <si>
    <t xml:space="preserve">City Revenues </t>
  </si>
  <si>
    <t>Total Revenues and Other Sources</t>
  </si>
  <si>
    <t>Local Revenues</t>
  </si>
  <si>
    <t>Real Property Taxes and Assessments</t>
  </si>
  <si>
    <t>Other Real Property Tax Items</t>
  </si>
  <si>
    <t>Sales and Use Tax</t>
  </si>
  <si>
    <t>Sales Tax Distribution</t>
  </si>
  <si>
    <t>Other Nonproperty Taxes</t>
  </si>
  <si>
    <t>Charges for Services</t>
  </si>
  <si>
    <t>Utility Fees</t>
  </si>
  <si>
    <t>Use and Sale of Property</t>
  </si>
  <si>
    <t>Other Local Revenues</t>
  </si>
  <si>
    <t>State and Federal Revenues</t>
  </si>
  <si>
    <t>State Aid</t>
  </si>
  <si>
    <t>Unrestricted State Aid</t>
  </si>
  <si>
    <t>Federal Aid</t>
  </si>
  <si>
    <t>Total Revenues</t>
  </si>
  <si>
    <t>Real Property Taxes</t>
  </si>
  <si>
    <t>Special Assessments</t>
  </si>
  <si>
    <t>STAR Payments</t>
  </si>
  <si>
    <t>Payments in Lieu of Taxes</t>
  </si>
  <si>
    <t>Gain from Sale of Tax Acquired Property</t>
  </si>
  <si>
    <t>Interest and Penalties</t>
  </si>
  <si>
    <t>Miscellaneous Tax Items</t>
  </si>
  <si>
    <t>Sales Tax</t>
  </si>
  <si>
    <t>Utilities Gross Receipts Tax</t>
  </si>
  <si>
    <t>Miscellaneous Use Taxes</t>
  </si>
  <si>
    <t>Emergency Telephone System Surcharge</t>
  </si>
  <si>
    <t>City Income Tax</t>
  </si>
  <si>
    <t>Miscellaneous Nonproperty Taxes</t>
  </si>
  <si>
    <t>General Government Fees</t>
  </si>
  <si>
    <t>Education Fees</t>
  </si>
  <si>
    <t>Public Safety Fees</t>
  </si>
  <si>
    <t>Health Fees</t>
  </si>
  <si>
    <t>Transportation Fees</t>
  </si>
  <si>
    <t>Social Services Fees</t>
  </si>
  <si>
    <t>Economic Development Fees</t>
  </si>
  <si>
    <t>Culture and Recreation Fees</t>
  </si>
  <si>
    <t>Community Services Fees</t>
  </si>
  <si>
    <t>Sanitation Fees</t>
  </si>
  <si>
    <t>Miscellaneous Fees</t>
  </si>
  <si>
    <t>Charges for Other Governments</t>
  </si>
  <si>
    <t>General Government Charges</t>
  </si>
  <si>
    <t>Education Charges</t>
  </si>
  <si>
    <t>Public Safety Charges</t>
  </si>
  <si>
    <t>Health Charges</t>
  </si>
  <si>
    <t>Transportation Charges</t>
  </si>
  <si>
    <t>Social Services Charges</t>
  </si>
  <si>
    <t>Culture and Recreation Charges</t>
  </si>
  <si>
    <t>Community Services Charges</t>
  </si>
  <si>
    <t>Utility Charges</t>
  </si>
  <si>
    <t>Sanitation Charges</t>
  </si>
  <si>
    <t>Miscellaneous Intergovernmental Charges</t>
  </si>
  <si>
    <t>Interest and Earnings</t>
  </si>
  <si>
    <t>Rental of Property</t>
  </si>
  <si>
    <t>Sale of Property</t>
  </si>
  <si>
    <t>Fines</t>
  </si>
  <si>
    <t>Forfeitures</t>
  </si>
  <si>
    <t>Compensation for Loss</t>
  </si>
  <si>
    <t>Library Grants from Local Governments</t>
  </si>
  <si>
    <t>Miscellaneous Grants from Local Governments</t>
  </si>
  <si>
    <t>General Government</t>
  </si>
  <si>
    <t>Education</t>
  </si>
  <si>
    <t>Health</t>
  </si>
  <si>
    <t>Public Safety</t>
  </si>
  <si>
    <t>Transportation</t>
  </si>
  <si>
    <t>Social Services</t>
  </si>
  <si>
    <t>Economic Development</t>
  </si>
  <si>
    <t>Culture and Recreation</t>
  </si>
  <si>
    <t>Community Services</t>
  </si>
  <si>
    <t>Utilities</t>
  </si>
  <si>
    <t>Sanitation</t>
  </si>
  <si>
    <t>Miscellaneous State Aid</t>
  </si>
  <si>
    <t>Mortgage Tax</t>
  </si>
  <si>
    <t>Miscellaneous Federal Aid</t>
  </si>
  <si>
    <t>Proceeds of Debt</t>
  </si>
  <si>
    <t>Sale of Obligations</t>
  </si>
  <si>
    <t>Miscellaneous Debt Proceeds</t>
  </si>
  <si>
    <t>Other Sources</t>
  </si>
  <si>
    <t>Transfers</t>
  </si>
  <si>
    <t>Miscellaneous Other Sources</t>
  </si>
  <si>
    <t>1  Bond Anticipation Notes.</t>
  </si>
  <si>
    <r>
      <t>BANs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Redeemed from Appropriation</t>
    </r>
  </si>
  <si>
    <t>New York State (Excluding New York City) — Fiscal Years Ended in 2005-18</t>
  </si>
  <si>
    <t>Gifts</t>
  </si>
  <si>
    <t>Employee Contributions</t>
  </si>
  <si>
    <t>Miscellaneous Revenues</t>
  </si>
  <si>
    <t>Debt Service Charges</t>
  </si>
  <si>
    <t>Franchises</t>
  </si>
  <si>
    <t>SOURCE:  New York State Office of the State Comptroller, "Financial Data for Local Governments," https://www.osc.state.ny.us/localgov/datanstat/findata/index_choice.htm (last viewed November 18, 2019).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</si>
</sst>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#,##0.000000"/>
    <numFmt numFmtId="171" formatCode="&quot;$&quot;#,##0"/>
    <numFmt numFmtId="172" formatCode="[$-409]dddd\,\ mmmm\ d\,\ yyyy"/>
    <numFmt numFmtId="173" formatCode="[$-409]h:mm:ss\ AM/PM"/>
    <numFmt numFmtId="174" formatCode="&quot;$&quot;#,##0.00"/>
    <numFmt numFmtId="175" formatCode="&quot;$&quot;#,##0.0"/>
  </numFmts>
  <fonts count="48"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71" fontId="44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33" borderId="0" xfId="0" applyFont="1" applyFill="1" applyAlignment="1">
      <alignment/>
    </xf>
    <xf numFmtId="168" fontId="2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17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171" fontId="2" fillId="0" borderId="0" xfId="0" applyNumberFormat="1" applyFont="1" applyFill="1" applyAlignment="1" quotePrefix="1">
      <alignment/>
    </xf>
    <xf numFmtId="0" fontId="2" fillId="0" borderId="0" xfId="0" applyFont="1" applyFill="1" applyAlignment="1">
      <alignment horizontal="left" indent="4"/>
    </xf>
    <xf numFmtId="171" fontId="45" fillId="0" borderId="0" xfId="0" applyNumberFormat="1" applyFont="1" applyFill="1" applyAlignment="1">
      <alignment horizontal="right" wrapText="1" readingOrder="1"/>
    </xf>
    <xf numFmtId="0" fontId="2" fillId="0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 readingOrder="1"/>
    </xf>
    <xf numFmtId="0" fontId="2" fillId="0" borderId="0" xfId="0" applyNumberFormat="1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171" fontId="44" fillId="0" borderId="0" xfId="56" applyNumberFormat="1" applyFont="1" applyFill="1" applyBorder="1">
      <alignment/>
      <protection/>
    </xf>
    <xf numFmtId="171" fontId="44" fillId="0" borderId="0" xfId="0" applyNumberFormat="1" applyFont="1" applyFill="1" applyBorder="1" applyAlignment="1">
      <alignment/>
    </xf>
    <xf numFmtId="171" fontId="45" fillId="0" borderId="0" xfId="0" applyNumberFormat="1" applyFont="1" applyFill="1" applyBorder="1" applyAlignment="1">
      <alignment readingOrder="1"/>
    </xf>
    <xf numFmtId="171" fontId="45" fillId="0" borderId="0" xfId="0" applyNumberFormat="1" applyFont="1" applyFill="1" applyBorder="1" applyAlignment="1">
      <alignment horizontal="right" readingOrder="1"/>
    </xf>
    <xf numFmtId="0" fontId="36" fillId="0" borderId="0" xfId="52" applyNumberForma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50.875" style="1" customWidth="1"/>
    <col min="2" max="18" width="18.625" style="1" customWidth="1"/>
    <col min="19" max="19" width="14.00390625" style="1" customWidth="1"/>
    <col min="20" max="20" width="11.50390625" style="1" customWidth="1"/>
    <col min="21" max="21" width="2.625" style="1" customWidth="1"/>
    <col min="22" max="22" width="11.50390625" style="1" customWidth="1"/>
    <col min="23" max="23" width="2.625" style="1" customWidth="1"/>
    <col min="24" max="24" width="11.50390625" style="1" bestFit="1" customWidth="1"/>
    <col min="25" max="25" width="2.625" style="1" customWidth="1"/>
    <col min="26" max="26" width="11.50390625" style="1" bestFit="1" customWidth="1"/>
    <col min="27" max="16384" width="9.00390625" style="1" customWidth="1"/>
  </cols>
  <sheetData>
    <row r="1" spans="2:33" s="10" customFormat="1" ht="20.25">
      <c r="B1" s="32" t="s">
        <v>1</v>
      </c>
      <c r="C1" s="32"/>
      <c r="D1" s="32"/>
      <c r="E1" s="32"/>
      <c r="F1" s="3"/>
      <c r="G1" s="3"/>
      <c r="H1" s="3"/>
      <c r="I1" s="3"/>
      <c r="J1" s="3"/>
      <c r="K1" s="3"/>
      <c r="L1" s="3"/>
      <c r="M1" s="3"/>
      <c r="N1" s="4"/>
      <c r="O1" s="4"/>
      <c r="P1" s="26"/>
      <c r="Q1" s="4"/>
      <c r="R1" s="4"/>
      <c r="S1" s="4"/>
      <c r="T1" s="27"/>
      <c r="U1" s="27"/>
      <c r="V1" s="27"/>
      <c r="W1" s="27"/>
      <c r="X1" s="27"/>
      <c r="Y1" s="27"/>
      <c r="Z1" s="27"/>
      <c r="AA1" s="4"/>
      <c r="AB1" s="4"/>
      <c r="AC1" s="25"/>
      <c r="AD1" s="25"/>
      <c r="AE1" s="25"/>
      <c r="AF1" s="25"/>
      <c r="AG1" s="25"/>
    </row>
    <row r="2" spans="2:33" s="10" customFormat="1" ht="20.25">
      <c r="B2" s="32" t="s">
        <v>84</v>
      </c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27"/>
      <c r="U2" s="27"/>
      <c r="V2" s="27"/>
      <c r="W2" s="27"/>
      <c r="X2" s="27"/>
      <c r="Y2" s="27"/>
      <c r="Z2" s="27"/>
      <c r="AA2" s="4"/>
      <c r="AB2" s="4"/>
      <c r="AC2" s="25"/>
      <c r="AD2" s="25"/>
      <c r="AE2" s="25"/>
      <c r="AF2" s="25"/>
      <c r="AG2" s="25"/>
    </row>
    <row r="3" spans="2:33" s="10" customFormat="1" ht="20.25">
      <c r="B3" s="33" t="s">
        <v>0</v>
      </c>
      <c r="C3" s="33"/>
      <c r="D3" s="33"/>
      <c r="E3" s="33"/>
      <c r="F3" s="5"/>
      <c r="G3" s="5"/>
      <c r="H3" s="5"/>
      <c r="I3" s="5"/>
      <c r="J3" s="5"/>
      <c r="K3" s="5"/>
      <c r="L3" s="6"/>
      <c r="M3" s="6"/>
      <c r="N3" s="4"/>
      <c r="O3" s="4"/>
      <c r="P3" s="4"/>
      <c r="Q3" s="4"/>
      <c r="R3" s="4"/>
      <c r="S3" s="4"/>
      <c r="T3" s="28"/>
      <c r="U3" s="28"/>
      <c r="V3" s="28"/>
      <c r="W3" s="28"/>
      <c r="X3" s="28"/>
      <c r="Y3" s="28"/>
      <c r="Z3" s="28"/>
      <c r="AA3" s="4"/>
      <c r="AB3" s="4"/>
      <c r="AC3" s="25"/>
      <c r="AD3" s="25"/>
      <c r="AE3" s="25"/>
      <c r="AF3" s="25"/>
      <c r="AG3" s="25"/>
    </row>
    <row r="4" spans="1:33" s="10" customFormat="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"/>
      <c r="O4" s="4"/>
      <c r="P4" s="4"/>
      <c r="Q4" s="4"/>
      <c r="R4" s="4"/>
      <c r="S4" s="4"/>
      <c r="T4" s="28"/>
      <c r="U4" s="28"/>
      <c r="V4" s="28"/>
      <c r="W4" s="28"/>
      <c r="X4" s="28"/>
      <c r="Y4" s="28"/>
      <c r="Z4" s="28"/>
      <c r="AA4" s="4"/>
      <c r="AB4" s="4"/>
      <c r="AC4" s="25"/>
      <c r="AD4" s="25"/>
      <c r="AE4" s="25"/>
      <c r="AF4" s="25"/>
      <c r="AG4" s="25"/>
    </row>
    <row r="5" spans="1:33" s="10" customFormat="1" ht="14.25">
      <c r="A5" s="7"/>
      <c r="B5" s="7">
        <v>2018</v>
      </c>
      <c r="C5" s="7">
        <v>2017</v>
      </c>
      <c r="D5" s="7">
        <v>2016</v>
      </c>
      <c r="E5" s="7">
        <v>2015</v>
      </c>
      <c r="F5" s="8">
        <v>2014</v>
      </c>
      <c r="G5" s="9">
        <v>2013</v>
      </c>
      <c r="H5" s="9">
        <v>2012</v>
      </c>
      <c r="I5" s="9">
        <v>2011</v>
      </c>
      <c r="J5" s="9">
        <v>2010</v>
      </c>
      <c r="K5" s="9">
        <v>2009</v>
      </c>
      <c r="L5" s="8">
        <v>2008</v>
      </c>
      <c r="M5" s="8">
        <v>2007</v>
      </c>
      <c r="N5" s="8">
        <v>2006</v>
      </c>
      <c r="O5" s="8">
        <v>2005</v>
      </c>
      <c r="AA5" s="4"/>
      <c r="AB5" s="29"/>
      <c r="AC5" s="30"/>
      <c r="AD5" s="25"/>
      <c r="AE5" s="25"/>
      <c r="AF5" s="25"/>
      <c r="AG5" s="25"/>
    </row>
    <row r="6" spans="1:33" s="10" customFormat="1" ht="14.25">
      <c r="A6" s="4"/>
      <c r="B6" s="4"/>
      <c r="C6" s="4"/>
      <c r="D6" s="4"/>
      <c r="E6" s="4"/>
      <c r="F6" s="11"/>
      <c r="G6" s="11"/>
      <c r="H6" s="11"/>
      <c r="I6" s="11"/>
      <c r="J6" s="11"/>
      <c r="K6" s="11"/>
      <c r="L6" s="11"/>
      <c r="AA6" s="4"/>
      <c r="AB6" s="29"/>
      <c r="AC6" s="30"/>
      <c r="AD6" s="25"/>
      <c r="AE6" s="25"/>
      <c r="AF6" s="25"/>
      <c r="AG6" s="25"/>
    </row>
    <row r="7" spans="1:33" s="10" customFormat="1" ht="14.25">
      <c r="A7" s="6" t="s">
        <v>2</v>
      </c>
      <c r="B7" s="12">
        <f>+B9+B108+B113</f>
        <v>5535164309.820001</v>
      </c>
      <c r="C7" s="12">
        <f>+C9+C108+C113</f>
        <v>5618766025.9</v>
      </c>
      <c r="D7" s="12">
        <f>+D9+D108+D113</f>
        <v>5647770089.419999</v>
      </c>
      <c r="E7" s="12">
        <f>+E9+E108+E113</f>
        <v>5566117247.760001</v>
      </c>
      <c r="F7" s="12">
        <f aca="true" t="shared" si="0" ref="F7:L7">+F9+F108+F113</f>
        <v>5437050532.47</v>
      </c>
      <c r="G7" s="12">
        <f t="shared" si="0"/>
        <v>5531310634.329999</v>
      </c>
      <c r="H7" s="12">
        <f t="shared" si="0"/>
        <v>5137292420.46</v>
      </c>
      <c r="I7" s="12">
        <f t="shared" si="0"/>
        <v>4978815567.54</v>
      </c>
      <c r="J7" s="12">
        <f t="shared" si="0"/>
        <v>4907752674.25</v>
      </c>
      <c r="K7" s="12">
        <f t="shared" si="0"/>
        <v>4798976928.46</v>
      </c>
      <c r="L7" s="12">
        <f t="shared" si="0"/>
        <v>4733404461</v>
      </c>
      <c r="M7" s="12">
        <f>+M9+M108+M113</f>
        <v>4827191766</v>
      </c>
      <c r="N7" s="12">
        <f>+N9+N108+N113</f>
        <v>4506797060</v>
      </c>
      <c r="O7" s="12">
        <f>+O9+O108+O113</f>
        <v>4376318585</v>
      </c>
      <c r="AA7" s="4"/>
      <c r="AB7" s="4"/>
      <c r="AC7" s="25"/>
      <c r="AD7" s="25"/>
      <c r="AE7" s="25"/>
      <c r="AF7" s="25"/>
      <c r="AG7" s="25"/>
    </row>
    <row r="8" spans="1:33" s="10" customFormat="1" ht="14.25">
      <c r="A8" s="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AA8" s="4"/>
      <c r="AB8" s="4"/>
      <c r="AC8" s="25"/>
      <c r="AD8" s="25"/>
      <c r="AE8" s="25"/>
      <c r="AF8" s="25"/>
      <c r="AG8" s="25"/>
    </row>
    <row r="9" spans="1:33" s="10" customFormat="1" ht="14.25">
      <c r="A9" s="14" t="s">
        <v>17</v>
      </c>
      <c r="B9" s="15">
        <f>+B11+B78</f>
        <v>4779368893.910001</v>
      </c>
      <c r="C9" s="15">
        <f>+C11+C78</f>
        <v>4867383570.09</v>
      </c>
      <c r="D9" s="15">
        <f>+D11+D78</f>
        <v>4763502737.86</v>
      </c>
      <c r="E9" s="15">
        <f>+E11+E78</f>
        <v>4831020242.280001</v>
      </c>
      <c r="F9" s="15">
        <f aca="true" t="shared" si="1" ref="F9:K9">+F11+F78</f>
        <v>4697842149.83</v>
      </c>
      <c r="G9" s="15">
        <f t="shared" si="1"/>
        <v>4808803911.719999</v>
      </c>
      <c r="H9" s="15">
        <f t="shared" si="1"/>
        <v>4371639533.83</v>
      </c>
      <c r="I9" s="15">
        <f t="shared" si="1"/>
        <v>4302764850.799999</v>
      </c>
      <c r="J9" s="15">
        <f t="shared" si="1"/>
        <v>4281865262.62</v>
      </c>
      <c r="K9" s="15">
        <f t="shared" si="1"/>
        <v>4251553845.96</v>
      </c>
      <c r="L9" s="15">
        <f>+L11+L78+1</f>
        <v>4153220702</v>
      </c>
      <c r="M9" s="15">
        <f>+M11+M78-1</f>
        <v>4165187829</v>
      </c>
      <c r="N9" s="15">
        <f>+N11+N78-2</f>
        <v>3874970681</v>
      </c>
      <c r="O9" s="15">
        <f>+O11+O78-1</f>
        <v>3723232408</v>
      </c>
      <c r="AA9" s="4"/>
      <c r="AB9" s="4"/>
      <c r="AC9" s="25"/>
      <c r="AD9" s="25"/>
      <c r="AE9" s="25"/>
      <c r="AF9" s="25"/>
      <c r="AG9" s="25"/>
    </row>
    <row r="10" spans="1:33" s="10" customFormat="1" ht="14.25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AA10" s="4"/>
      <c r="AB10" s="4"/>
      <c r="AC10" s="25"/>
      <c r="AD10" s="25"/>
      <c r="AE10" s="25"/>
      <c r="AF10" s="25"/>
      <c r="AG10" s="25"/>
    </row>
    <row r="11" spans="1:33" s="10" customFormat="1" ht="14.25">
      <c r="A11" s="16" t="s">
        <v>3</v>
      </c>
      <c r="B11" s="15">
        <f>+B12+B16+B23+B29+B35+B49+B63+B68</f>
        <v>3669876186.0900006</v>
      </c>
      <c r="C11" s="15">
        <f>+C12+C16+C23+C29+C35+C49+C63+C68</f>
        <v>3735216992.3200006</v>
      </c>
      <c r="D11" s="15">
        <f>+D12+D16+D23+D29+D35+D49+D63+D68</f>
        <v>3665091310.8299994</v>
      </c>
      <c r="E11" s="15">
        <f>+E12+E16+E23+E29+E35+E49+E63+E68</f>
        <v>3679005164.42</v>
      </c>
      <c r="F11" s="15">
        <f aca="true" t="shared" si="2" ref="F11:L11">+F12+F16+F23+F29+F35+F49+F63+F68</f>
        <v>3559842678.92</v>
      </c>
      <c r="G11" s="15">
        <f t="shared" si="2"/>
        <v>3495690485.83</v>
      </c>
      <c r="H11" s="15">
        <f t="shared" si="2"/>
        <v>3303953988.2099996</v>
      </c>
      <c r="I11" s="15">
        <f t="shared" si="2"/>
        <v>3177273654.4099994</v>
      </c>
      <c r="J11" s="15">
        <f t="shared" si="2"/>
        <v>3085774722.96</v>
      </c>
      <c r="K11" s="15">
        <f t="shared" si="2"/>
        <v>3032020118.34</v>
      </c>
      <c r="L11" s="15">
        <f t="shared" si="2"/>
        <v>3068414308</v>
      </c>
      <c r="M11" s="15">
        <f>+M12+M16+M23+M29+M35+M49+M63+M68-1</f>
        <v>3076183500</v>
      </c>
      <c r="N11" s="15">
        <f>+N12+N16+N23+N29+N35+N49+N63+N68</f>
        <v>2912929514</v>
      </c>
      <c r="O11" s="15">
        <f>+O12+O16+O23+O29+O35+O49+O63+O68-2</f>
        <v>2806028907</v>
      </c>
      <c r="AA11" s="4"/>
      <c r="AB11" s="4"/>
      <c r="AC11" s="25"/>
      <c r="AD11" s="25"/>
      <c r="AE11" s="25"/>
      <c r="AF11" s="25"/>
      <c r="AG11" s="25"/>
    </row>
    <row r="12" spans="1:33" s="10" customFormat="1" ht="14.25">
      <c r="A12" s="17" t="s">
        <v>4</v>
      </c>
      <c r="B12" s="18">
        <f aca="true" t="shared" si="3" ref="B12:O12">SUM(B13:B14)</f>
        <v>1088689270.7800002</v>
      </c>
      <c r="C12" s="18">
        <f t="shared" si="3"/>
        <v>1124800004.1300004</v>
      </c>
      <c r="D12" s="18">
        <f t="shared" si="3"/>
        <v>1089544450.23</v>
      </c>
      <c r="E12" s="18">
        <f t="shared" si="3"/>
        <v>1144343613.13</v>
      </c>
      <c r="F12" s="18">
        <f t="shared" si="3"/>
        <v>1084553514.32</v>
      </c>
      <c r="G12" s="18">
        <f t="shared" si="3"/>
        <v>1064567719.4300001</v>
      </c>
      <c r="H12" s="18">
        <f t="shared" si="3"/>
        <v>1022309833.4399999</v>
      </c>
      <c r="I12" s="18">
        <f t="shared" si="3"/>
        <v>999688698.9699999</v>
      </c>
      <c r="J12" s="18">
        <f t="shared" si="3"/>
        <v>966685596.1700001</v>
      </c>
      <c r="K12" s="18">
        <f t="shared" si="3"/>
        <v>937052418.4599999</v>
      </c>
      <c r="L12" s="18">
        <f t="shared" si="3"/>
        <v>935034046</v>
      </c>
      <c r="M12" s="18">
        <f t="shared" si="3"/>
        <v>896872020</v>
      </c>
      <c r="N12" s="18">
        <f t="shared" si="3"/>
        <v>903270177</v>
      </c>
      <c r="O12" s="18">
        <f t="shared" si="3"/>
        <v>879885427</v>
      </c>
      <c r="AA12" s="4"/>
      <c r="AB12" s="4"/>
      <c r="AC12" s="25"/>
      <c r="AD12" s="25"/>
      <c r="AE12" s="25"/>
      <c r="AF12" s="25"/>
      <c r="AG12" s="25"/>
    </row>
    <row r="13" spans="1:33" s="10" customFormat="1" ht="14.25">
      <c r="A13" s="19" t="s">
        <v>18</v>
      </c>
      <c r="B13" s="2">
        <v>1075660226.14</v>
      </c>
      <c r="C13" s="2">
        <v>1111947844.4100003</v>
      </c>
      <c r="D13" s="2">
        <v>1076204376.33</v>
      </c>
      <c r="E13" s="35">
        <v>1131379789.1200001</v>
      </c>
      <c r="F13" s="2">
        <v>1072560634.42</v>
      </c>
      <c r="G13" s="2">
        <v>1052649507.45</v>
      </c>
      <c r="H13" s="2">
        <v>1011858546.81</v>
      </c>
      <c r="I13" s="34">
        <v>988090821.2799999</v>
      </c>
      <c r="J13" s="35">
        <v>955610595.3700001</v>
      </c>
      <c r="K13" s="35">
        <v>927560727.2099999</v>
      </c>
      <c r="L13" s="36">
        <v>925110445</v>
      </c>
      <c r="M13" s="36">
        <v>887871473</v>
      </c>
      <c r="N13" s="36">
        <v>893439178</v>
      </c>
      <c r="O13" s="36">
        <v>871123555</v>
      </c>
      <c r="AA13" s="4"/>
      <c r="AB13" s="4"/>
      <c r="AC13" s="25"/>
      <c r="AD13" s="25"/>
      <c r="AE13" s="25"/>
      <c r="AF13" s="25"/>
      <c r="AG13" s="25"/>
    </row>
    <row r="14" spans="1:33" s="10" customFormat="1" ht="14.25">
      <c r="A14" s="19" t="s">
        <v>19</v>
      </c>
      <c r="B14" s="2">
        <v>13029044.64</v>
      </c>
      <c r="C14" s="2">
        <v>12852159.719999999</v>
      </c>
      <c r="D14" s="2">
        <v>13340073.9</v>
      </c>
      <c r="E14" s="35">
        <v>12963824.01</v>
      </c>
      <c r="F14" s="2">
        <v>11992879.899999999</v>
      </c>
      <c r="G14" s="2">
        <v>11918211.98</v>
      </c>
      <c r="H14" s="2">
        <v>10451286.629999999</v>
      </c>
      <c r="I14" s="34">
        <v>11597877.69</v>
      </c>
      <c r="J14" s="35">
        <v>11075000.8</v>
      </c>
      <c r="K14" s="35">
        <v>9491691.25</v>
      </c>
      <c r="L14" s="37">
        <v>9923601</v>
      </c>
      <c r="M14" s="37">
        <v>9000547</v>
      </c>
      <c r="N14" s="37">
        <v>9830999</v>
      </c>
      <c r="O14" s="37">
        <v>8761872</v>
      </c>
      <c r="AA14" s="4"/>
      <c r="AB14" s="4"/>
      <c r="AC14" s="25"/>
      <c r="AD14" s="25"/>
      <c r="AE14" s="25"/>
      <c r="AF14" s="25"/>
      <c r="AG14" s="25"/>
    </row>
    <row r="15" spans="1:33" s="10" customFormat="1" ht="14.25">
      <c r="A15" s="14"/>
      <c r="B15" s="14"/>
      <c r="C15" s="14"/>
      <c r="D15" s="14"/>
      <c r="E15" s="14"/>
      <c r="F15" s="20"/>
      <c r="G15" s="20"/>
      <c r="H15" s="20"/>
      <c r="I15" s="20"/>
      <c r="J15" s="20"/>
      <c r="K15" s="20"/>
      <c r="L15" s="20"/>
      <c r="AA15" s="4"/>
      <c r="AB15" s="4"/>
      <c r="AC15" s="25"/>
      <c r="AD15" s="25"/>
      <c r="AE15" s="25"/>
      <c r="AF15" s="25"/>
      <c r="AG15" s="25"/>
    </row>
    <row r="16" spans="1:33" s="10" customFormat="1" ht="14.25">
      <c r="A16" s="17" t="s">
        <v>5</v>
      </c>
      <c r="B16" s="20">
        <f aca="true" t="shared" si="4" ref="B16:O16">SUM(B17:B21)</f>
        <v>144798698.97</v>
      </c>
      <c r="C16" s="20">
        <f t="shared" si="4"/>
        <v>138356079.97</v>
      </c>
      <c r="D16" s="20">
        <f t="shared" si="4"/>
        <v>157156480.28</v>
      </c>
      <c r="E16" s="20">
        <f t="shared" si="4"/>
        <v>152950096.08</v>
      </c>
      <c r="F16" s="20">
        <f t="shared" si="4"/>
        <v>139474123.14</v>
      </c>
      <c r="G16" s="20">
        <f t="shared" si="4"/>
        <v>129881312.31</v>
      </c>
      <c r="H16" s="20">
        <f t="shared" si="4"/>
        <v>136210242.70000002</v>
      </c>
      <c r="I16" s="20">
        <f t="shared" si="4"/>
        <v>117053911.10000001</v>
      </c>
      <c r="J16" s="20">
        <f t="shared" si="4"/>
        <v>123858922.1</v>
      </c>
      <c r="K16" s="20">
        <f t="shared" si="4"/>
        <v>121367861.21000001</v>
      </c>
      <c r="L16" s="20">
        <f t="shared" si="4"/>
        <v>126955258</v>
      </c>
      <c r="M16" s="20">
        <f t="shared" si="4"/>
        <v>117838832</v>
      </c>
      <c r="N16" s="20">
        <f t="shared" si="4"/>
        <v>114555614</v>
      </c>
      <c r="O16" s="20">
        <f t="shared" si="4"/>
        <v>121059282</v>
      </c>
      <c r="AB16" s="4"/>
      <c r="AC16" s="25"/>
      <c r="AD16" s="25"/>
      <c r="AE16" s="25"/>
      <c r="AF16" s="25"/>
      <c r="AG16" s="25"/>
    </row>
    <row r="17" spans="1:33" s="10" customFormat="1" ht="14.25">
      <c r="A17" s="19" t="s">
        <v>20</v>
      </c>
      <c r="B17" s="2">
        <v>0</v>
      </c>
      <c r="C17" s="2">
        <v>0</v>
      </c>
      <c r="D17" s="2">
        <v>0</v>
      </c>
      <c r="E17" s="35">
        <v>0</v>
      </c>
      <c r="F17" s="2">
        <v>0</v>
      </c>
      <c r="G17" s="2">
        <v>0</v>
      </c>
      <c r="H17" s="2">
        <v>0</v>
      </c>
      <c r="I17" s="34">
        <v>0</v>
      </c>
      <c r="J17" s="35">
        <v>0</v>
      </c>
      <c r="K17" s="35">
        <v>0</v>
      </c>
      <c r="L17" s="37">
        <v>0</v>
      </c>
      <c r="M17" s="37">
        <v>0</v>
      </c>
      <c r="N17" s="37">
        <v>0</v>
      </c>
      <c r="O17" s="37">
        <v>0</v>
      </c>
      <c r="AA17" s="4"/>
      <c r="AB17" s="4"/>
      <c r="AC17" s="25"/>
      <c r="AD17" s="25"/>
      <c r="AE17" s="25"/>
      <c r="AF17" s="25"/>
      <c r="AG17" s="25"/>
    </row>
    <row r="18" spans="1:33" s="10" customFormat="1" ht="14.25">
      <c r="A18" s="19" t="s">
        <v>21</v>
      </c>
      <c r="B18" s="2">
        <v>98050648.06</v>
      </c>
      <c r="C18" s="2">
        <v>92639998.17</v>
      </c>
      <c r="D18" s="2">
        <v>112774588.87</v>
      </c>
      <c r="E18" s="35">
        <v>100488750.13</v>
      </c>
      <c r="F18" s="2">
        <v>96326626.88</v>
      </c>
      <c r="G18" s="2">
        <v>95976877.21</v>
      </c>
      <c r="H18" s="2">
        <v>103771230.36</v>
      </c>
      <c r="I18" s="34">
        <v>88661588.75</v>
      </c>
      <c r="J18" s="35">
        <v>96021154.96000001</v>
      </c>
      <c r="K18" s="35">
        <v>90829860.30000001</v>
      </c>
      <c r="L18" s="37">
        <v>97158084</v>
      </c>
      <c r="M18" s="37">
        <v>89995965</v>
      </c>
      <c r="N18" s="37">
        <v>87253672</v>
      </c>
      <c r="O18" s="37">
        <v>89150831</v>
      </c>
      <c r="AA18" s="4"/>
      <c r="AB18" s="4"/>
      <c r="AC18" s="25"/>
      <c r="AD18" s="25"/>
      <c r="AE18" s="25"/>
      <c r="AF18" s="25"/>
      <c r="AG18" s="25"/>
    </row>
    <row r="19" spans="1:33" s="10" customFormat="1" ht="14.25">
      <c r="A19" s="19" t="s">
        <v>22</v>
      </c>
      <c r="B19" s="2">
        <v>2116691.41</v>
      </c>
      <c r="C19" s="2">
        <v>1867923.31</v>
      </c>
      <c r="D19" s="2">
        <v>1942520.8800000001</v>
      </c>
      <c r="E19" s="35">
        <v>10206802.870000001</v>
      </c>
      <c r="F19" s="2">
        <v>2521541.64</v>
      </c>
      <c r="G19" s="2">
        <v>1222952.06</v>
      </c>
      <c r="H19" s="2">
        <v>2072388</v>
      </c>
      <c r="I19" s="34">
        <v>610577.83</v>
      </c>
      <c r="J19" s="35">
        <v>2066471.49</v>
      </c>
      <c r="K19" s="35">
        <v>1358582.23</v>
      </c>
      <c r="L19" s="37">
        <v>1224130</v>
      </c>
      <c r="M19" s="37">
        <v>1514480</v>
      </c>
      <c r="N19" s="37">
        <v>706530</v>
      </c>
      <c r="O19" s="37">
        <v>2758004</v>
      </c>
      <c r="AA19" s="4"/>
      <c r="AB19" s="4"/>
      <c r="AC19" s="25"/>
      <c r="AD19" s="25"/>
      <c r="AE19" s="25"/>
      <c r="AF19" s="25"/>
      <c r="AG19" s="25"/>
    </row>
    <row r="20" spans="1:33" s="10" customFormat="1" ht="14.25">
      <c r="A20" s="19" t="s">
        <v>23</v>
      </c>
      <c r="B20" s="2">
        <v>28437046.16</v>
      </c>
      <c r="C20" s="2">
        <v>29474297.590000004</v>
      </c>
      <c r="D20" s="2">
        <v>28170552.21</v>
      </c>
      <c r="E20" s="35">
        <v>28892155.5</v>
      </c>
      <c r="F20" s="2">
        <v>28894833.439999998</v>
      </c>
      <c r="G20" s="2">
        <v>30610654.31</v>
      </c>
      <c r="H20" s="2">
        <v>27761854.32</v>
      </c>
      <c r="I20" s="34">
        <v>25563361.73</v>
      </c>
      <c r="J20" s="35">
        <v>23260640.689999998</v>
      </c>
      <c r="K20" s="35">
        <v>26450082.61</v>
      </c>
      <c r="L20" s="37">
        <v>24746828</v>
      </c>
      <c r="M20" s="37">
        <v>23756579</v>
      </c>
      <c r="N20" s="37">
        <v>23431251</v>
      </c>
      <c r="O20" s="37">
        <v>25362744</v>
      </c>
      <c r="AA20" s="4"/>
      <c r="AB20" s="4"/>
      <c r="AC20" s="25"/>
      <c r="AD20" s="25"/>
      <c r="AE20" s="25"/>
      <c r="AF20" s="25"/>
      <c r="AG20" s="25"/>
    </row>
    <row r="21" spans="1:33" s="10" customFormat="1" ht="14.25">
      <c r="A21" s="19" t="s">
        <v>24</v>
      </c>
      <c r="B21" s="2">
        <v>16194313.34</v>
      </c>
      <c r="C21" s="2">
        <v>14373860.9</v>
      </c>
      <c r="D21" s="2">
        <v>14268818.32</v>
      </c>
      <c r="E21" s="35">
        <v>13362387.58</v>
      </c>
      <c r="F21" s="2">
        <v>11731121.18</v>
      </c>
      <c r="G21" s="2">
        <v>2070828.73</v>
      </c>
      <c r="H21" s="2">
        <v>2604770.02</v>
      </c>
      <c r="I21" s="34">
        <v>2218382.79</v>
      </c>
      <c r="J21" s="35">
        <v>2510654.96</v>
      </c>
      <c r="K21" s="35">
        <v>2729336.07</v>
      </c>
      <c r="L21" s="37">
        <v>3826216</v>
      </c>
      <c r="M21" s="37">
        <v>2571808</v>
      </c>
      <c r="N21" s="37">
        <v>3164161</v>
      </c>
      <c r="O21" s="37">
        <v>3787703</v>
      </c>
      <c r="AA21" s="4"/>
      <c r="AB21" s="4"/>
      <c r="AC21" s="25"/>
      <c r="AD21" s="25"/>
      <c r="AE21" s="25"/>
      <c r="AF21" s="25"/>
      <c r="AG21" s="25"/>
    </row>
    <row r="22" spans="1:33" s="10" customFormat="1" ht="14.25">
      <c r="A22" s="14"/>
      <c r="B22" s="14"/>
      <c r="C22" s="14"/>
      <c r="D22" s="14"/>
      <c r="E22" s="14"/>
      <c r="F22" s="20"/>
      <c r="G22" s="20"/>
      <c r="H22" s="20"/>
      <c r="I22" s="20"/>
      <c r="J22" s="20"/>
      <c r="K22" s="20"/>
      <c r="L22" s="20"/>
      <c r="AA22" s="4"/>
      <c r="AB22" s="4"/>
      <c r="AC22" s="25"/>
      <c r="AD22" s="25"/>
      <c r="AE22" s="25"/>
      <c r="AF22" s="25"/>
      <c r="AG22" s="25"/>
    </row>
    <row r="23" spans="1:33" s="10" customFormat="1" ht="14.25">
      <c r="A23" s="17" t="s">
        <v>6</v>
      </c>
      <c r="B23" s="18">
        <f aca="true" t="shared" si="5" ref="B23:O23">SUM(B24:B27)</f>
        <v>902747341.2100002</v>
      </c>
      <c r="C23" s="18">
        <f t="shared" si="5"/>
        <v>895981073.97</v>
      </c>
      <c r="D23" s="18">
        <f t="shared" si="5"/>
        <v>876398718.0799999</v>
      </c>
      <c r="E23" s="18">
        <f t="shared" si="5"/>
        <v>883310240.29</v>
      </c>
      <c r="F23" s="18">
        <f t="shared" si="5"/>
        <v>870148290.5899999</v>
      </c>
      <c r="G23" s="18">
        <f t="shared" si="5"/>
        <v>846436701.96</v>
      </c>
      <c r="H23" s="18">
        <f t="shared" si="5"/>
        <v>834697528.65</v>
      </c>
      <c r="I23" s="18">
        <f t="shared" si="5"/>
        <v>809698024.55</v>
      </c>
      <c r="J23" s="18">
        <f t="shared" si="5"/>
        <v>776095011.12</v>
      </c>
      <c r="K23" s="18">
        <f t="shared" si="5"/>
        <v>770121907.56</v>
      </c>
      <c r="L23" s="18">
        <f t="shared" si="5"/>
        <v>775452156</v>
      </c>
      <c r="M23" s="18">
        <f t="shared" si="5"/>
        <v>762917674</v>
      </c>
      <c r="N23" s="18">
        <f t="shared" si="5"/>
        <v>740126441</v>
      </c>
      <c r="O23" s="18">
        <f t="shared" si="5"/>
        <v>710106972</v>
      </c>
      <c r="AA23" s="4"/>
      <c r="AB23" s="4"/>
      <c r="AC23" s="25"/>
      <c r="AD23" s="25"/>
      <c r="AE23" s="25"/>
      <c r="AF23" s="25"/>
      <c r="AG23" s="25"/>
    </row>
    <row r="24" spans="1:33" s="10" customFormat="1" ht="14.25">
      <c r="A24" s="19" t="s">
        <v>25</v>
      </c>
      <c r="B24" s="2">
        <v>280276146.24</v>
      </c>
      <c r="C24" s="2">
        <v>287458317.06</v>
      </c>
      <c r="D24" s="2">
        <v>279083115.07</v>
      </c>
      <c r="E24" s="35">
        <v>286139849.47</v>
      </c>
      <c r="F24" s="2">
        <v>280020448.78999996</v>
      </c>
      <c r="G24" s="2">
        <v>269729820.27</v>
      </c>
      <c r="H24" s="2">
        <v>263101381.27</v>
      </c>
      <c r="I24" s="34">
        <v>254926919.07999998</v>
      </c>
      <c r="J24" s="35">
        <v>241240835.7</v>
      </c>
      <c r="K24" s="35">
        <v>241005721.2</v>
      </c>
      <c r="L24" s="37">
        <v>248319363</v>
      </c>
      <c r="M24" s="37">
        <v>243683504</v>
      </c>
      <c r="N24" s="37">
        <v>232951512</v>
      </c>
      <c r="O24" s="37">
        <v>223051476</v>
      </c>
      <c r="AA24" s="4"/>
      <c r="AB24" s="4"/>
      <c r="AC24" s="25"/>
      <c r="AD24" s="25"/>
      <c r="AE24" s="25"/>
      <c r="AF24" s="25"/>
      <c r="AG24" s="25"/>
    </row>
    <row r="25" spans="1:33" s="10" customFormat="1" ht="14.25">
      <c r="A25" s="19" t="s">
        <v>7</v>
      </c>
      <c r="B25" s="2">
        <v>561934247.3100001</v>
      </c>
      <c r="C25" s="2">
        <v>549351008.42</v>
      </c>
      <c r="D25" s="2">
        <v>540813491.94</v>
      </c>
      <c r="E25" s="35">
        <v>535332555.58</v>
      </c>
      <c r="F25" s="2">
        <v>528305320.8</v>
      </c>
      <c r="G25" s="2">
        <v>516265364.85</v>
      </c>
      <c r="H25" s="2">
        <v>511036488.66999996</v>
      </c>
      <c r="I25" s="34">
        <v>487712007.20000005</v>
      </c>
      <c r="J25" s="35">
        <v>471011300.94</v>
      </c>
      <c r="K25" s="35">
        <v>463504785.13</v>
      </c>
      <c r="L25" s="37">
        <v>457427950</v>
      </c>
      <c r="M25" s="37">
        <v>448927200</v>
      </c>
      <c r="N25" s="37">
        <v>436245432</v>
      </c>
      <c r="O25" s="37">
        <v>417978666</v>
      </c>
      <c r="AA25" s="4"/>
      <c r="AB25" s="4"/>
      <c r="AC25" s="25"/>
      <c r="AD25" s="25"/>
      <c r="AE25" s="25"/>
      <c r="AF25" s="25"/>
      <c r="AG25" s="25"/>
    </row>
    <row r="26" spans="1:33" s="10" customFormat="1" ht="14.25">
      <c r="A26" s="19" t="s">
        <v>26</v>
      </c>
      <c r="B26" s="2">
        <v>42854853.58</v>
      </c>
      <c r="C26" s="2">
        <v>42406065.02</v>
      </c>
      <c r="D26" s="2">
        <v>40886964.519999996</v>
      </c>
      <c r="E26" s="35">
        <v>47773376.349999994</v>
      </c>
      <c r="F26" s="2">
        <v>48246347.269999996</v>
      </c>
      <c r="G26" s="2">
        <v>47198238.07</v>
      </c>
      <c r="H26" s="2">
        <v>48275897.64</v>
      </c>
      <c r="I26" s="34">
        <v>54743446.76</v>
      </c>
      <c r="J26" s="35">
        <v>52759821.82</v>
      </c>
      <c r="K26" s="35">
        <v>54378400.96000001</v>
      </c>
      <c r="L26" s="37">
        <v>59181653</v>
      </c>
      <c r="M26" s="37">
        <v>59872836</v>
      </c>
      <c r="N26" s="37">
        <v>61134436</v>
      </c>
      <c r="O26" s="37">
        <v>59440583</v>
      </c>
      <c r="AA26" s="4"/>
      <c r="AB26" s="4"/>
      <c r="AC26" s="25"/>
      <c r="AD26" s="25"/>
      <c r="AE26" s="25"/>
      <c r="AF26" s="25"/>
      <c r="AG26" s="25"/>
    </row>
    <row r="27" spans="1:33" s="10" customFormat="1" ht="14.25">
      <c r="A27" s="19" t="s">
        <v>27</v>
      </c>
      <c r="B27" s="2">
        <v>17682094.08</v>
      </c>
      <c r="C27" s="2">
        <v>16765683.47</v>
      </c>
      <c r="D27" s="2">
        <v>15615146.549999999</v>
      </c>
      <c r="E27" s="35">
        <v>14064458.89</v>
      </c>
      <c r="F27" s="2">
        <v>13576173.73</v>
      </c>
      <c r="G27" s="2">
        <v>13243278.77</v>
      </c>
      <c r="H27" s="2">
        <v>12283761.069999998</v>
      </c>
      <c r="I27" s="34">
        <v>12315651.51</v>
      </c>
      <c r="J27" s="35">
        <v>11083052.659999998</v>
      </c>
      <c r="K27" s="35">
        <v>11233000.27</v>
      </c>
      <c r="L27" s="37">
        <v>10523190</v>
      </c>
      <c r="M27" s="37">
        <v>10434134</v>
      </c>
      <c r="N27" s="37">
        <v>9795061</v>
      </c>
      <c r="O27" s="37">
        <v>9636247</v>
      </c>
      <c r="S27" s="31"/>
      <c r="T27" s="31"/>
      <c r="U27" s="31"/>
      <c r="V27" s="31"/>
      <c r="W27" s="31"/>
      <c r="X27" s="31"/>
      <c r="Y27" s="31"/>
      <c r="Z27" s="31"/>
      <c r="AA27" s="4"/>
      <c r="AB27" s="4"/>
      <c r="AC27" s="25"/>
      <c r="AD27" s="25"/>
      <c r="AE27" s="25"/>
      <c r="AF27" s="25"/>
      <c r="AG27" s="25"/>
    </row>
    <row r="28" spans="1:33" s="10" customFormat="1" ht="14.25">
      <c r="A28" s="14"/>
      <c r="B28" s="14"/>
      <c r="C28" s="14"/>
      <c r="D28" s="14"/>
      <c r="E28" s="14"/>
      <c r="F28" s="20"/>
      <c r="G28" s="20"/>
      <c r="H28" s="20"/>
      <c r="I28" s="20"/>
      <c r="J28" s="20"/>
      <c r="K28" s="20"/>
      <c r="L28" s="20"/>
      <c r="S28" s="31"/>
      <c r="T28" s="31"/>
      <c r="U28" s="31"/>
      <c r="V28" s="31"/>
      <c r="W28" s="31"/>
      <c r="X28" s="31"/>
      <c r="Y28" s="31"/>
      <c r="Z28" s="31"/>
      <c r="AA28" s="4"/>
      <c r="AB28" s="4"/>
      <c r="AC28" s="25"/>
      <c r="AD28" s="25"/>
      <c r="AE28" s="25"/>
      <c r="AF28" s="25"/>
      <c r="AG28" s="25"/>
    </row>
    <row r="29" spans="1:33" s="10" customFormat="1" ht="14.25">
      <c r="A29" s="17" t="s">
        <v>8</v>
      </c>
      <c r="B29" s="20">
        <f aca="true" t="shared" si="6" ref="B29:O29">SUM(B30:B33)</f>
        <v>81592788.81</v>
      </c>
      <c r="C29" s="20">
        <f t="shared" si="6"/>
        <v>79281116.05999999</v>
      </c>
      <c r="D29" s="20">
        <f t="shared" si="6"/>
        <v>79678115.72</v>
      </c>
      <c r="E29" s="20">
        <f t="shared" si="6"/>
        <v>78514805.84000002</v>
      </c>
      <c r="F29" s="20">
        <f t="shared" si="6"/>
        <v>84203688.64</v>
      </c>
      <c r="G29" s="20">
        <f t="shared" si="6"/>
        <v>93321347.06</v>
      </c>
      <c r="H29" s="20">
        <f t="shared" si="6"/>
        <v>74222627.53</v>
      </c>
      <c r="I29" s="20">
        <f t="shared" si="6"/>
        <v>63989767.59000001</v>
      </c>
      <c r="J29" s="20">
        <f t="shared" si="6"/>
        <v>59475682.16</v>
      </c>
      <c r="K29" s="20">
        <f t="shared" si="6"/>
        <v>62183392.04</v>
      </c>
      <c r="L29" s="20">
        <f t="shared" si="6"/>
        <v>68726069</v>
      </c>
      <c r="M29" s="20">
        <f t="shared" si="6"/>
        <v>68415904</v>
      </c>
      <c r="N29" s="20">
        <f t="shared" si="6"/>
        <v>59995507</v>
      </c>
      <c r="O29" s="20">
        <f t="shared" si="6"/>
        <v>42086673</v>
      </c>
      <c r="S29" s="31"/>
      <c r="T29" s="31"/>
      <c r="U29" s="31"/>
      <c r="V29" s="31"/>
      <c r="W29" s="31"/>
      <c r="X29" s="31"/>
      <c r="Y29" s="31"/>
      <c r="Z29" s="31"/>
      <c r="AA29" s="4"/>
      <c r="AB29" s="4"/>
      <c r="AC29" s="25"/>
      <c r="AD29" s="25"/>
      <c r="AE29" s="25"/>
      <c r="AF29" s="25"/>
      <c r="AG29" s="25"/>
    </row>
    <row r="30" spans="1:33" s="10" customFormat="1" ht="14.25">
      <c r="A30" s="19" t="s">
        <v>89</v>
      </c>
      <c r="B30" s="2">
        <v>28205515.26</v>
      </c>
      <c r="C30" s="2">
        <v>28944833.259999994</v>
      </c>
      <c r="D30" s="2">
        <v>28414487.58</v>
      </c>
      <c r="E30" s="35">
        <v>30408041.800000004</v>
      </c>
      <c r="F30" s="2">
        <v>27140418.750000004</v>
      </c>
      <c r="G30" s="2">
        <v>28015962.21</v>
      </c>
      <c r="H30" s="2">
        <v>27135585.250000004</v>
      </c>
      <c r="I30" s="34">
        <v>26822700.210000005</v>
      </c>
      <c r="J30" s="35">
        <v>26527931.88</v>
      </c>
      <c r="K30" s="35">
        <v>25096499.21</v>
      </c>
      <c r="L30" s="37">
        <v>21099966</v>
      </c>
      <c r="M30" s="37">
        <v>21650187</v>
      </c>
      <c r="N30" s="37">
        <v>20514103</v>
      </c>
      <c r="O30" s="37">
        <v>19891677</v>
      </c>
      <c r="S30" s="31"/>
      <c r="T30" s="31"/>
      <c r="U30" s="31"/>
      <c r="V30" s="31"/>
      <c r="W30" s="31"/>
      <c r="X30" s="31"/>
      <c r="Y30" s="31"/>
      <c r="Z30" s="31"/>
      <c r="AA30" s="4"/>
      <c r="AB30" s="4"/>
      <c r="AC30" s="25"/>
      <c r="AD30" s="25"/>
      <c r="AE30" s="25"/>
      <c r="AF30" s="25"/>
      <c r="AG30" s="25"/>
    </row>
    <row r="31" spans="1:33" s="10" customFormat="1" ht="14.25">
      <c r="A31" s="19" t="s">
        <v>28</v>
      </c>
      <c r="B31" s="2">
        <v>0</v>
      </c>
      <c r="C31" s="2">
        <v>0</v>
      </c>
      <c r="D31" s="2">
        <v>0</v>
      </c>
      <c r="E31" s="35">
        <v>0</v>
      </c>
      <c r="F31" s="2">
        <v>0</v>
      </c>
      <c r="G31" s="2">
        <v>0</v>
      </c>
      <c r="H31" s="2">
        <v>0</v>
      </c>
      <c r="I31" s="34">
        <v>0</v>
      </c>
      <c r="J31" s="35">
        <v>0</v>
      </c>
      <c r="K31" s="35">
        <v>0</v>
      </c>
      <c r="L31" s="37">
        <v>0</v>
      </c>
      <c r="M31" s="37">
        <v>0</v>
      </c>
      <c r="N31" s="37">
        <v>0</v>
      </c>
      <c r="O31" s="37">
        <v>0</v>
      </c>
      <c r="S31" s="31"/>
      <c r="T31" s="31"/>
      <c r="U31" s="31"/>
      <c r="V31" s="31"/>
      <c r="W31" s="31"/>
      <c r="X31" s="31"/>
      <c r="Y31" s="31"/>
      <c r="Z31" s="31"/>
      <c r="AA31" s="4"/>
      <c r="AB31" s="4"/>
      <c r="AC31" s="25"/>
      <c r="AD31" s="25"/>
      <c r="AE31" s="25"/>
      <c r="AF31" s="25"/>
      <c r="AG31" s="25"/>
    </row>
    <row r="32" spans="1:33" s="10" customFormat="1" ht="14.25">
      <c r="A32" s="19" t="s">
        <v>29</v>
      </c>
      <c r="B32" s="2">
        <v>52981451</v>
      </c>
      <c r="C32" s="2">
        <v>49979237</v>
      </c>
      <c r="D32" s="2">
        <v>50810505</v>
      </c>
      <c r="E32" s="35">
        <v>47650160</v>
      </c>
      <c r="F32" s="2">
        <v>38848267</v>
      </c>
      <c r="G32" s="2">
        <v>39894575</v>
      </c>
      <c r="H32" s="2">
        <v>39574198</v>
      </c>
      <c r="I32" s="34">
        <v>29628448</v>
      </c>
      <c r="J32" s="35">
        <v>25812227</v>
      </c>
      <c r="K32" s="35">
        <v>28296739</v>
      </c>
      <c r="L32" s="37">
        <v>32855654</v>
      </c>
      <c r="M32" s="37">
        <v>31354051</v>
      </c>
      <c r="N32" s="37">
        <v>23869493</v>
      </c>
      <c r="O32" s="37">
        <v>11351681</v>
      </c>
      <c r="S32" s="31"/>
      <c r="T32" s="31"/>
      <c r="U32" s="31"/>
      <c r="V32" s="31"/>
      <c r="W32" s="31"/>
      <c r="X32" s="31"/>
      <c r="Y32" s="31"/>
      <c r="Z32" s="31"/>
      <c r="AA32" s="4"/>
      <c r="AB32" s="4"/>
      <c r="AC32" s="25"/>
      <c r="AD32" s="25"/>
      <c r="AE32" s="25"/>
      <c r="AF32" s="25"/>
      <c r="AG32" s="25"/>
    </row>
    <row r="33" spans="1:33" s="10" customFormat="1" ht="14.25">
      <c r="A33" s="19" t="s">
        <v>30</v>
      </c>
      <c r="B33" s="2">
        <v>405822.55</v>
      </c>
      <c r="C33" s="2">
        <v>357045.8</v>
      </c>
      <c r="D33" s="2">
        <v>453123.14</v>
      </c>
      <c r="E33" s="35">
        <v>456604.04000000004</v>
      </c>
      <c r="F33" s="2">
        <v>18215002.89</v>
      </c>
      <c r="G33" s="2">
        <v>25410809.85</v>
      </c>
      <c r="H33" s="2">
        <v>7512844.28</v>
      </c>
      <c r="I33" s="34">
        <v>7538619.38</v>
      </c>
      <c r="J33" s="35">
        <v>7135523.28</v>
      </c>
      <c r="K33" s="35">
        <v>8790153.83</v>
      </c>
      <c r="L33" s="37">
        <v>14770449</v>
      </c>
      <c r="M33" s="37">
        <v>15411666</v>
      </c>
      <c r="N33" s="37">
        <v>15611911</v>
      </c>
      <c r="O33" s="37">
        <v>10843315</v>
      </c>
      <c r="S33" s="31"/>
      <c r="T33" s="31"/>
      <c r="U33" s="31"/>
      <c r="V33" s="31"/>
      <c r="W33" s="31"/>
      <c r="X33" s="31"/>
      <c r="Y33" s="31"/>
      <c r="Z33" s="31"/>
      <c r="AA33" s="4"/>
      <c r="AB33" s="4"/>
      <c r="AC33" s="25"/>
      <c r="AD33" s="25"/>
      <c r="AE33" s="25"/>
      <c r="AF33" s="25"/>
      <c r="AG33" s="25"/>
    </row>
    <row r="34" spans="1:33" s="10" customFormat="1" ht="14.25">
      <c r="A34" s="14"/>
      <c r="B34" s="14"/>
      <c r="C34" s="14"/>
      <c r="D34" s="14"/>
      <c r="E34" s="14"/>
      <c r="F34" s="20"/>
      <c r="G34" s="20"/>
      <c r="H34" s="20"/>
      <c r="I34" s="20"/>
      <c r="J34" s="20"/>
      <c r="K34" s="20"/>
      <c r="L34" s="20"/>
      <c r="S34" s="31"/>
      <c r="T34" s="31"/>
      <c r="U34" s="31"/>
      <c r="V34" s="31"/>
      <c r="W34" s="31"/>
      <c r="X34" s="31"/>
      <c r="Y34" s="31"/>
      <c r="Z34" s="31"/>
      <c r="AA34" s="4"/>
      <c r="AB34" s="4"/>
      <c r="AC34" s="25"/>
      <c r="AD34" s="25"/>
      <c r="AE34" s="25"/>
      <c r="AF34" s="25"/>
      <c r="AG34" s="25"/>
    </row>
    <row r="35" spans="1:33" s="10" customFormat="1" ht="14.25">
      <c r="A35" s="17" t="s">
        <v>9</v>
      </c>
      <c r="B35" s="20">
        <f aca="true" t="shared" si="7" ref="B35:O35">SUM(B36:B47)</f>
        <v>946318390.86</v>
      </c>
      <c r="C35" s="20">
        <f t="shared" si="7"/>
        <v>984971915.75</v>
      </c>
      <c r="D35" s="20">
        <f t="shared" si="7"/>
        <v>955234997.5</v>
      </c>
      <c r="E35" s="20">
        <f t="shared" si="7"/>
        <v>959835850.58</v>
      </c>
      <c r="F35" s="20">
        <f t="shared" si="7"/>
        <v>943539237.03</v>
      </c>
      <c r="G35" s="20">
        <f t="shared" si="7"/>
        <v>911096955.8300002</v>
      </c>
      <c r="H35" s="20">
        <f t="shared" si="7"/>
        <v>888290993.14</v>
      </c>
      <c r="I35" s="20">
        <f t="shared" si="7"/>
        <v>854170600.3</v>
      </c>
      <c r="J35" s="20">
        <f t="shared" si="7"/>
        <v>816159597.0099999</v>
      </c>
      <c r="K35" s="20">
        <f t="shared" si="7"/>
        <v>790176487.84</v>
      </c>
      <c r="L35" s="20">
        <f t="shared" si="7"/>
        <v>788204445</v>
      </c>
      <c r="M35" s="20">
        <f t="shared" si="7"/>
        <v>775607758</v>
      </c>
      <c r="N35" s="20">
        <f t="shared" si="7"/>
        <v>745243851</v>
      </c>
      <c r="O35" s="20">
        <f t="shared" si="7"/>
        <v>733368548</v>
      </c>
      <c r="S35" s="31"/>
      <c r="T35" s="31"/>
      <c r="U35" s="31"/>
      <c r="V35" s="31"/>
      <c r="W35" s="31"/>
      <c r="X35" s="31"/>
      <c r="Y35" s="31"/>
      <c r="Z35" s="31"/>
      <c r="AA35" s="4"/>
      <c r="AB35" s="4"/>
      <c r="AC35" s="25"/>
      <c r="AD35" s="25"/>
      <c r="AE35" s="25"/>
      <c r="AF35" s="25"/>
      <c r="AG35" s="25"/>
    </row>
    <row r="36" spans="1:33" s="10" customFormat="1" ht="14.25">
      <c r="A36" s="19" t="s">
        <v>31</v>
      </c>
      <c r="B36" s="2">
        <v>24823959.24</v>
      </c>
      <c r="C36" s="2">
        <v>26315558.020000003</v>
      </c>
      <c r="D36" s="2">
        <v>26988805.25</v>
      </c>
      <c r="E36" s="35">
        <v>22273329.91</v>
      </c>
      <c r="F36" s="2">
        <v>24360328.94</v>
      </c>
      <c r="G36" s="2">
        <v>21549704.43</v>
      </c>
      <c r="H36" s="2">
        <v>20691327.270000003</v>
      </c>
      <c r="I36" s="34">
        <v>21098940.72</v>
      </c>
      <c r="J36" s="35">
        <v>20809991.34</v>
      </c>
      <c r="K36" s="35">
        <v>20015233</v>
      </c>
      <c r="L36" s="37">
        <v>20487987</v>
      </c>
      <c r="M36" s="37">
        <v>29244099</v>
      </c>
      <c r="N36" s="37">
        <v>28000921</v>
      </c>
      <c r="O36" s="37">
        <v>34867183</v>
      </c>
      <c r="S36" s="31"/>
      <c r="T36" s="31"/>
      <c r="U36" s="31"/>
      <c r="V36" s="31"/>
      <c r="W36" s="31"/>
      <c r="X36" s="31"/>
      <c r="Y36" s="31"/>
      <c r="Z36" s="31"/>
      <c r="AA36" s="4"/>
      <c r="AB36" s="4"/>
      <c r="AC36" s="25"/>
      <c r="AD36" s="25"/>
      <c r="AE36" s="25"/>
      <c r="AF36" s="25"/>
      <c r="AG36" s="25"/>
    </row>
    <row r="37" spans="1:33" s="10" customFormat="1" ht="14.25">
      <c r="A37" s="19" t="s">
        <v>32</v>
      </c>
      <c r="B37" s="2">
        <v>0</v>
      </c>
      <c r="C37" s="2">
        <v>0</v>
      </c>
      <c r="D37" s="2">
        <v>0</v>
      </c>
      <c r="E37" s="35">
        <v>0</v>
      </c>
      <c r="F37" s="2">
        <v>0</v>
      </c>
      <c r="G37" s="2">
        <v>0</v>
      </c>
      <c r="H37" s="2">
        <v>0</v>
      </c>
      <c r="I37" s="34">
        <v>0</v>
      </c>
      <c r="J37" s="35">
        <v>0</v>
      </c>
      <c r="K37" s="35">
        <v>0</v>
      </c>
      <c r="L37" s="37">
        <v>0</v>
      </c>
      <c r="M37" s="37">
        <v>0</v>
      </c>
      <c r="N37" s="37">
        <v>0</v>
      </c>
      <c r="O37" s="37">
        <v>0</v>
      </c>
      <c r="S37" s="31"/>
      <c r="T37" s="31"/>
      <c r="U37" s="31"/>
      <c r="V37" s="31"/>
      <c r="W37" s="31"/>
      <c r="X37" s="31"/>
      <c r="Y37" s="31"/>
      <c r="Z37" s="31"/>
      <c r="AA37" s="4"/>
      <c r="AB37" s="4"/>
      <c r="AC37" s="25"/>
      <c r="AD37" s="25"/>
      <c r="AE37" s="25"/>
      <c r="AF37" s="25"/>
      <c r="AG37" s="25"/>
    </row>
    <row r="38" spans="1:33" s="10" customFormat="1" ht="14.25">
      <c r="A38" s="19" t="s">
        <v>33</v>
      </c>
      <c r="B38" s="2">
        <v>38910870.11</v>
      </c>
      <c r="C38" s="2">
        <v>36754789.04000001</v>
      </c>
      <c r="D38" s="2">
        <v>33508946.919999998</v>
      </c>
      <c r="E38" s="35">
        <v>32404883.700000003</v>
      </c>
      <c r="F38" s="2">
        <v>24711654.959999997</v>
      </c>
      <c r="G38" s="2">
        <v>24308939.39</v>
      </c>
      <c r="H38" s="2">
        <v>22132753.009999998</v>
      </c>
      <c r="I38" s="34">
        <v>21391476.119999997</v>
      </c>
      <c r="J38" s="35">
        <v>19071495.64</v>
      </c>
      <c r="K38" s="35">
        <v>19458860.86</v>
      </c>
      <c r="L38" s="37">
        <v>20320431</v>
      </c>
      <c r="M38" s="37">
        <v>18966041</v>
      </c>
      <c r="N38" s="37">
        <v>17801722</v>
      </c>
      <c r="O38" s="37">
        <v>15913950</v>
      </c>
      <c r="S38" s="31"/>
      <c r="T38" s="31"/>
      <c r="U38" s="31"/>
      <c r="V38" s="31"/>
      <c r="W38" s="31"/>
      <c r="X38" s="31"/>
      <c r="Y38" s="31"/>
      <c r="Z38" s="31"/>
      <c r="AA38" s="4"/>
      <c r="AB38" s="4"/>
      <c r="AC38" s="25"/>
      <c r="AD38" s="25"/>
      <c r="AE38" s="25"/>
      <c r="AF38" s="25"/>
      <c r="AG38" s="25"/>
    </row>
    <row r="39" spans="1:33" s="10" customFormat="1" ht="14.25">
      <c r="A39" s="19" t="s">
        <v>34</v>
      </c>
      <c r="B39" s="2">
        <v>16515759.47</v>
      </c>
      <c r="C39" s="2">
        <v>16258440.96</v>
      </c>
      <c r="D39" s="2">
        <v>16760081.93</v>
      </c>
      <c r="E39" s="35">
        <v>16165736.15</v>
      </c>
      <c r="F39" s="2">
        <v>15517353.91</v>
      </c>
      <c r="G39" s="2">
        <v>16012153.81</v>
      </c>
      <c r="H39" s="2">
        <v>15565862.940000001</v>
      </c>
      <c r="I39" s="34">
        <v>15463654.329999998</v>
      </c>
      <c r="J39" s="35">
        <v>16605765.870000001</v>
      </c>
      <c r="K39" s="35">
        <v>17412848.810000002</v>
      </c>
      <c r="L39" s="36">
        <v>15223599</v>
      </c>
      <c r="M39" s="36">
        <v>14740090</v>
      </c>
      <c r="N39" s="36">
        <v>13563710</v>
      </c>
      <c r="O39" s="36">
        <v>11980919</v>
      </c>
      <c r="S39" s="31"/>
      <c r="T39" s="31"/>
      <c r="U39" s="31"/>
      <c r="V39" s="31"/>
      <c r="W39" s="31"/>
      <c r="X39" s="31"/>
      <c r="Y39" s="31"/>
      <c r="Z39" s="31"/>
      <c r="AA39" s="4"/>
      <c r="AB39" s="4"/>
      <c r="AC39" s="25"/>
      <c r="AD39" s="25"/>
      <c r="AE39" s="25"/>
      <c r="AF39" s="25"/>
      <c r="AG39" s="25"/>
    </row>
    <row r="40" spans="1:33" s="10" customFormat="1" ht="14.25">
      <c r="A40" s="19" t="s">
        <v>35</v>
      </c>
      <c r="B40" s="2">
        <v>75258123.84</v>
      </c>
      <c r="C40" s="2">
        <v>81769633.97999999</v>
      </c>
      <c r="D40" s="2">
        <v>75166079.12</v>
      </c>
      <c r="E40" s="35">
        <v>98380138.49000001</v>
      </c>
      <c r="F40" s="2">
        <v>101392035.63</v>
      </c>
      <c r="G40" s="2">
        <v>97827490.98</v>
      </c>
      <c r="H40" s="2">
        <v>94355496.74</v>
      </c>
      <c r="I40" s="34">
        <v>94916401.75</v>
      </c>
      <c r="J40" s="35">
        <v>86201334.63</v>
      </c>
      <c r="K40" s="35">
        <v>87048849.24</v>
      </c>
      <c r="L40" s="37">
        <v>88317682</v>
      </c>
      <c r="M40" s="37">
        <v>81171180</v>
      </c>
      <c r="N40" s="37">
        <v>77803741</v>
      </c>
      <c r="O40" s="37">
        <v>79913697</v>
      </c>
      <c r="S40" s="31"/>
      <c r="T40" s="31"/>
      <c r="U40" s="31"/>
      <c r="V40" s="31"/>
      <c r="W40" s="31"/>
      <c r="X40" s="31"/>
      <c r="Y40" s="31"/>
      <c r="Z40" s="31"/>
      <c r="AA40" s="4"/>
      <c r="AB40" s="4"/>
      <c r="AC40" s="25"/>
      <c r="AD40" s="25"/>
      <c r="AE40" s="25"/>
      <c r="AF40" s="25"/>
      <c r="AG40" s="25"/>
    </row>
    <row r="41" spans="1:33" s="10" customFormat="1" ht="14.25">
      <c r="A41" s="19" t="s">
        <v>36</v>
      </c>
      <c r="B41" s="2">
        <v>7151037.59</v>
      </c>
      <c r="C41" s="2">
        <v>7072004.75</v>
      </c>
      <c r="D41" s="2">
        <v>6697463.19</v>
      </c>
      <c r="E41" s="35">
        <v>6455891.96</v>
      </c>
      <c r="F41" s="2">
        <v>6530775.09</v>
      </c>
      <c r="G41" s="2">
        <v>5757284.68</v>
      </c>
      <c r="H41" s="2">
        <v>6288509.32</v>
      </c>
      <c r="I41" s="34">
        <v>5690601.35</v>
      </c>
      <c r="J41" s="35">
        <v>6155408.33</v>
      </c>
      <c r="K41" s="35">
        <v>6239522.9399999995</v>
      </c>
      <c r="L41" s="37">
        <v>6532075</v>
      </c>
      <c r="M41" s="37">
        <v>4884096</v>
      </c>
      <c r="N41" s="37">
        <v>4447019</v>
      </c>
      <c r="O41" s="37">
        <v>3721583</v>
      </c>
      <c r="S41" s="31"/>
      <c r="T41" s="31"/>
      <c r="U41" s="31"/>
      <c r="V41" s="31"/>
      <c r="W41" s="31"/>
      <c r="X41" s="31"/>
      <c r="Y41" s="31"/>
      <c r="Z41" s="31"/>
      <c r="AA41" s="4"/>
      <c r="AB41" s="4"/>
      <c r="AC41" s="25"/>
      <c r="AD41" s="25"/>
      <c r="AE41" s="25"/>
      <c r="AF41" s="25"/>
      <c r="AG41" s="25"/>
    </row>
    <row r="42" spans="1:33" s="10" customFormat="1" ht="14.25">
      <c r="A42" s="19" t="s">
        <v>37</v>
      </c>
      <c r="B42" s="2">
        <v>7643324.5600000005</v>
      </c>
      <c r="C42" s="2">
        <v>16402596.37</v>
      </c>
      <c r="D42" s="2">
        <v>7924415.01</v>
      </c>
      <c r="E42" s="35">
        <v>7956740.07</v>
      </c>
      <c r="F42" s="2">
        <v>8577376.14</v>
      </c>
      <c r="G42" s="2">
        <v>12277193.47</v>
      </c>
      <c r="H42" s="2">
        <v>11520661.26</v>
      </c>
      <c r="I42" s="34">
        <v>10778401.77</v>
      </c>
      <c r="J42" s="35">
        <v>13021539.809999999</v>
      </c>
      <c r="K42" s="35">
        <v>13132115.469999999</v>
      </c>
      <c r="L42" s="37">
        <v>12730601</v>
      </c>
      <c r="M42" s="37">
        <v>14361053</v>
      </c>
      <c r="N42" s="37">
        <v>14403749</v>
      </c>
      <c r="O42" s="37">
        <v>22058786</v>
      </c>
      <c r="S42" s="31"/>
      <c r="T42" s="31"/>
      <c r="U42" s="31"/>
      <c r="V42" s="31"/>
      <c r="W42" s="31"/>
      <c r="X42" s="31"/>
      <c r="Y42" s="31"/>
      <c r="Z42" s="31"/>
      <c r="AA42" s="4"/>
      <c r="AB42" s="4"/>
      <c r="AC42" s="25"/>
      <c r="AD42" s="25"/>
      <c r="AE42" s="25"/>
      <c r="AF42" s="25"/>
      <c r="AG42" s="25"/>
    </row>
    <row r="43" spans="1:33" s="10" customFormat="1" ht="14.25">
      <c r="A43" s="19" t="s">
        <v>38</v>
      </c>
      <c r="B43" s="2">
        <v>41031191.739999995</v>
      </c>
      <c r="C43" s="2">
        <v>42939660.720000006</v>
      </c>
      <c r="D43" s="2">
        <v>43614723.96</v>
      </c>
      <c r="E43" s="35">
        <v>42976128.660000004</v>
      </c>
      <c r="F43" s="2">
        <v>42484671.63</v>
      </c>
      <c r="G43" s="2">
        <v>43590933.50000001</v>
      </c>
      <c r="H43" s="2">
        <v>45191642.239999995</v>
      </c>
      <c r="I43" s="34">
        <v>43578762.12</v>
      </c>
      <c r="J43" s="35">
        <v>42499991.98</v>
      </c>
      <c r="K43" s="35">
        <v>40970261.12</v>
      </c>
      <c r="L43" s="37">
        <v>40941189</v>
      </c>
      <c r="M43" s="37">
        <v>40266081</v>
      </c>
      <c r="N43" s="37">
        <v>36549572</v>
      </c>
      <c r="O43" s="37">
        <v>35978861</v>
      </c>
      <c r="S43" s="31"/>
      <c r="T43" s="31"/>
      <c r="U43" s="31"/>
      <c r="V43" s="31"/>
      <c r="W43" s="31"/>
      <c r="X43" s="31"/>
      <c r="Y43" s="31"/>
      <c r="Z43" s="31"/>
      <c r="AA43" s="4"/>
      <c r="AB43" s="4"/>
      <c r="AC43" s="25"/>
      <c r="AD43" s="25"/>
      <c r="AE43" s="25"/>
      <c r="AF43" s="25"/>
      <c r="AG43" s="25"/>
    </row>
    <row r="44" spans="1:33" s="10" customFormat="1" ht="14.25">
      <c r="A44" s="19" t="s">
        <v>39</v>
      </c>
      <c r="B44" s="2">
        <v>68659359.45</v>
      </c>
      <c r="C44" s="2">
        <v>66572616.910000004</v>
      </c>
      <c r="D44" s="2">
        <v>63971467.87</v>
      </c>
      <c r="E44" s="35">
        <v>56416068.879999995</v>
      </c>
      <c r="F44" s="2">
        <v>50798308.63</v>
      </c>
      <c r="G44" s="2">
        <v>48235761.580000006</v>
      </c>
      <c r="H44" s="2">
        <v>46280027.4</v>
      </c>
      <c r="I44" s="34">
        <v>40735343.480000004</v>
      </c>
      <c r="J44" s="35">
        <v>40432832.81</v>
      </c>
      <c r="K44" s="35">
        <v>35711133.89</v>
      </c>
      <c r="L44" s="37">
        <v>35735249</v>
      </c>
      <c r="M44" s="37">
        <v>38439486</v>
      </c>
      <c r="N44" s="37">
        <v>36051707</v>
      </c>
      <c r="O44" s="37">
        <v>30280970</v>
      </c>
      <c r="S44" s="31"/>
      <c r="T44" s="31"/>
      <c r="U44" s="31"/>
      <c r="V44" s="31"/>
      <c r="W44" s="31"/>
      <c r="X44" s="31"/>
      <c r="Y44" s="31"/>
      <c r="Z44" s="31"/>
      <c r="AA44" s="4"/>
      <c r="AB44" s="4"/>
      <c r="AC44" s="25"/>
      <c r="AD44" s="25"/>
      <c r="AE44" s="25"/>
      <c r="AF44" s="25"/>
      <c r="AG44" s="25"/>
    </row>
    <row r="45" spans="1:33" s="10" customFormat="1" ht="14.25">
      <c r="A45" s="19" t="s">
        <v>10</v>
      </c>
      <c r="B45" s="2">
        <v>398426138.82</v>
      </c>
      <c r="C45" s="2">
        <v>406425094.43</v>
      </c>
      <c r="D45" s="2">
        <v>399395345.87</v>
      </c>
      <c r="E45" s="35">
        <v>404940118.23</v>
      </c>
      <c r="F45" s="2">
        <v>406324323.5</v>
      </c>
      <c r="G45" s="2">
        <v>387790349.3</v>
      </c>
      <c r="H45" s="2">
        <v>371379770.88</v>
      </c>
      <c r="I45" s="34">
        <v>355649279.2</v>
      </c>
      <c r="J45" s="35">
        <v>335438796.67999995</v>
      </c>
      <c r="K45" s="35">
        <v>326415146.40999997</v>
      </c>
      <c r="L45" s="37">
        <v>328595506</v>
      </c>
      <c r="M45" s="37">
        <v>318872108</v>
      </c>
      <c r="N45" s="37">
        <v>307138287</v>
      </c>
      <c r="O45" s="37">
        <v>297234014</v>
      </c>
      <c r="S45" s="31"/>
      <c r="T45" s="31"/>
      <c r="U45" s="31"/>
      <c r="V45" s="31"/>
      <c r="W45" s="31"/>
      <c r="X45" s="31"/>
      <c r="Y45" s="31"/>
      <c r="Z45" s="31"/>
      <c r="AA45" s="4"/>
      <c r="AB45" s="4"/>
      <c r="AC45" s="25"/>
      <c r="AD45" s="25"/>
      <c r="AE45" s="25"/>
      <c r="AF45" s="25"/>
      <c r="AG45" s="25"/>
    </row>
    <row r="46" spans="1:33" s="10" customFormat="1" ht="14.25">
      <c r="A46" s="19" t="s">
        <v>40</v>
      </c>
      <c r="B46" s="2">
        <v>266794276.04000005</v>
      </c>
      <c r="C46" s="2">
        <v>282759402.57</v>
      </c>
      <c r="D46" s="2">
        <v>280102750.38</v>
      </c>
      <c r="E46" s="35">
        <v>271866814.5300001</v>
      </c>
      <c r="F46" s="2">
        <v>262842408.59999996</v>
      </c>
      <c r="G46" s="2">
        <v>253747144.69000006</v>
      </c>
      <c r="H46" s="2">
        <v>254884942.08</v>
      </c>
      <c r="I46" s="34">
        <v>244867739.45999998</v>
      </c>
      <c r="J46" s="35">
        <v>235922439.91999996</v>
      </c>
      <c r="K46" s="35">
        <v>223772516.1</v>
      </c>
      <c r="L46" s="37">
        <v>219320126</v>
      </c>
      <c r="M46" s="37">
        <v>214663524</v>
      </c>
      <c r="N46" s="37">
        <v>209483423</v>
      </c>
      <c r="O46" s="37">
        <v>201418585</v>
      </c>
      <c r="S46" s="31"/>
      <c r="T46" s="31"/>
      <c r="U46" s="31"/>
      <c r="V46" s="31"/>
      <c r="W46" s="31"/>
      <c r="X46" s="31"/>
      <c r="Y46" s="31"/>
      <c r="Z46" s="31"/>
      <c r="AA46" s="4"/>
      <c r="AB46" s="4"/>
      <c r="AC46" s="25"/>
      <c r="AD46" s="25"/>
      <c r="AE46" s="25"/>
      <c r="AF46" s="25"/>
      <c r="AG46" s="25"/>
    </row>
    <row r="47" spans="1:33" s="10" customFormat="1" ht="14.25">
      <c r="A47" s="19" t="s">
        <v>41</v>
      </c>
      <c r="B47" s="2">
        <v>1104350</v>
      </c>
      <c r="C47" s="2">
        <v>1702118</v>
      </c>
      <c r="D47" s="2">
        <v>1104918</v>
      </c>
      <c r="E47" s="35">
        <v>0</v>
      </c>
      <c r="F47" s="2">
        <v>0</v>
      </c>
      <c r="G47" s="2">
        <v>0</v>
      </c>
      <c r="H47" s="2">
        <v>0</v>
      </c>
      <c r="I47" s="34">
        <v>0</v>
      </c>
      <c r="J47" s="35">
        <v>0</v>
      </c>
      <c r="K47" s="35">
        <v>0</v>
      </c>
      <c r="L47" s="37">
        <v>0</v>
      </c>
      <c r="M47" s="37">
        <v>0</v>
      </c>
      <c r="N47" s="37">
        <v>0</v>
      </c>
      <c r="O47" s="37">
        <v>0</v>
      </c>
      <c r="S47" s="31"/>
      <c r="T47" s="31"/>
      <c r="U47" s="31"/>
      <c r="V47" s="31"/>
      <c r="W47" s="31"/>
      <c r="X47" s="31"/>
      <c r="Y47" s="31"/>
      <c r="Z47" s="31"/>
      <c r="AA47" s="4"/>
      <c r="AB47" s="4"/>
      <c r="AC47" s="25"/>
      <c r="AD47" s="25"/>
      <c r="AE47" s="25"/>
      <c r="AF47" s="25"/>
      <c r="AG47" s="25"/>
    </row>
    <row r="48" spans="1:33" s="10" customFormat="1" ht="14.25">
      <c r="A48" s="14"/>
      <c r="B48" s="14"/>
      <c r="C48" s="14"/>
      <c r="D48" s="14"/>
      <c r="E48" s="14"/>
      <c r="F48" s="20"/>
      <c r="G48" s="20"/>
      <c r="H48" s="20"/>
      <c r="I48" s="20"/>
      <c r="J48" s="20"/>
      <c r="K48" s="20"/>
      <c r="L48" s="20"/>
      <c r="S48" s="31"/>
      <c r="T48" s="31"/>
      <c r="U48" s="31"/>
      <c r="V48" s="31"/>
      <c r="W48" s="31"/>
      <c r="X48" s="31"/>
      <c r="Y48" s="31"/>
      <c r="Z48" s="31"/>
      <c r="AA48" s="4"/>
      <c r="AB48" s="4"/>
      <c r="AC48" s="25"/>
      <c r="AD48" s="25"/>
      <c r="AE48" s="25"/>
      <c r="AF48" s="25"/>
      <c r="AG48" s="25"/>
    </row>
    <row r="49" spans="1:33" s="10" customFormat="1" ht="14.25">
      <c r="A49" s="17" t="s">
        <v>42</v>
      </c>
      <c r="B49" s="20">
        <f aca="true" t="shared" si="8" ref="B49:O49">SUM(B50:B61)</f>
        <v>111194806.28999999</v>
      </c>
      <c r="C49" s="20">
        <f t="shared" si="8"/>
        <v>122027287.01999998</v>
      </c>
      <c r="D49" s="20">
        <f t="shared" si="8"/>
        <v>94519945.7</v>
      </c>
      <c r="E49" s="20">
        <f t="shared" si="8"/>
        <v>84303302.27</v>
      </c>
      <c r="F49" s="20">
        <f t="shared" si="8"/>
        <v>80277292.17999999</v>
      </c>
      <c r="G49" s="20">
        <f t="shared" si="8"/>
        <v>88946408.47999999</v>
      </c>
      <c r="H49" s="20">
        <f t="shared" si="8"/>
        <v>85484515.66</v>
      </c>
      <c r="I49" s="20">
        <f t="shared" si="8"/>
        <v>77422512.72</v>
      </c>
      <c r="J49" s="20">
        <f t="shared" si="8"/>
        <v>74832213.61</v>
      </c>
      <c r="K49" s="20">
        <f t="shared" si="8"/>
        <v>84583963.95</v>
      </c>
      <c r="L49" s="20">
        <f t="shared" si="8"/>
        <v>74022696</v>
      </c>
      <c r="M49" s="20">
        <f t="shared" si="8"/>
        <v>73793725</v>
      </c>
      <c r="N49" s="20">
        <f t="shared" si="8"/>
        <v>66283641</v>
      </c>
      <c r="O49" s="20">
        <f t="shared" si="8"/>
        <v>67043984</v>
      </c>
      <c r="S49" s="31"/>
      <c r="T49" s="31"/>
      <c r="U49" s="31"/>
      <c r="V49" s="31"/>
      <c r="W49" s="31"/>
      <c r="X49" s="31"/>
      <c r="Y49" s="31"/>
      <c r="Z49" s="31"/>
      <c r="AA49" s="4"/>
      <c r="AB49" s="4"/>
      <c r="AC49" s="25"/>
      <c r="AD49" s="25"/>
      <c r="AE49" s="25"/>
      <c r="AF49" s="25"/>
      <c r="AG49" s="25"/>
    </row>
    <row r="50" spans="1:33" s="10" customFormat="1" ht="14.25">
      <c r="A50" s="19" t="s">
        <v>43</v>
      </c>
      <c r="B50" s="2">
        <v>14215086.209999997</v>
      </c>
      <c r="C50" s="2">
        <v>13047816.680000002</v>
      </c>
      <c r="D50" s="2">
        <v>12070006.169999998</v>
      </c>
      <c r="E50" s="35">
        <v>14590054.94</v>
      </c>
      <c r="F50" s="2">
        <v>13411101.020000001</v>
      </c>
      <c r="G50" s="2">
        <v>13580446.370000001</v>
      </c>
      <c r="H50" s="2">
        <v>10176414.82</v>
      </c>
      <c r="I50" s="34">
        <v>10743830.69</v>
      </c>
      <c r="J50" s="35">
        <v>10285504.969999999</v>
      </c>
      <c r="K50" s="35">
        <v>10712973.809999999</v>
      </c>
      <c r="L50" s="37">
        <v>8875166</v>
      </c>
      <c r="M50" s="37">
        <v>6622839</v>
      </c>
      <c r="N50" s="37">
        <v>6580035</v>
      </c>
      <c r="O50" s="37">
        <v>7219133</v>
      </c>
      <c r="S50" s="31"/>
      <c r="T50" s="31"/>
      <c r="U50" s="31"/>
      <c r="V50" s="31"/>
      <c r="W50" s="31"/>
      <c r="X50" s="31"/>
      <c r="Y50" s="31"/>
      <c r="Z50" s="31"/>
      <c r="AA50" s="4"/>
      <c r="AB50" s="4"/>
      <c r="AC50" s="25"/>
      <c r="AD50" s="25"/>
      <c r="AE50" s="25"/>
      <c r="AF50" s="25"/>
      <c r="AG50" s="25"/>
    </row>
    <row r="51" spans="1:33" s="10" customFormat="1" ht="14.25">
      <c r="A51" s="19" t="s">
        <v>44</v>
      </c>
      <c r="B51" s="2">
        <v>0</v>
      </c>
      <c r="C51" s="2">
        <v>0</v>
      </c>
      <c r="D51" s="2">
        <v>0</v>
      </c>
      <c r="E51" s="35">
        <v>0</v>
      </c>
      <c r="F51" s="2">
        <v>0</v>
      </c>
      <c r="G51" s="2">
        <v>0</v>
      </c>
      <c r="H51" s="2">
        <v>0</v>
      </c>
      <c r="I51" s="34">
        <v>0</v>
      </c>
      <c r="J51" s="35">
        <v>0</v>
      </c>
      <c r="K51" s="35">
        <v>0</v>
      </c>
      <c r="L51" s="37">
        <v>0</v>
      </c>
      <c r="M51" s="37">
        <v>0</v>
      </c>
      <c r="N51" s="37">
        <v>0</v>
      </c>
      <c r="O51" s="37">
        <v>0</v>
      </c>
      <c r="S51" s="31"/>
      <c r="T51" s="31"/>
      <c r="U51" s="31"/>
      <c r="V51" s="31"/>
      <c r="W51" s="31"/>
      <c r="X51" s="31"/>
      <c r="Y51" s="31"/>
      <c r="Z51" s="31"/>
      <c r="AA51" s="4"/>
      <c r="AB51" s="4"/>
      <c r="AC51" s="25"/>
      <c r="AD51" s="25"/>
      <c r="AE51" s="25"/>
      <c r="AF51" s="25"/>
      <c r="AG51" s="25"/>
    </row>
    <row r="52" spans="1:33" s="10" customFormat="1" ht="14.25">
      <c r="A52" s="19" t="s">
        <v>45</v>
      </c>
      <c r="B52" s="2">
        <v>25479962.02</v>
      </c>
      <c r="C52" s="2">
        <v>27893731.439999998</v>
      </c>
      <c r="D52" s="2">
        <v>28038470.47</v>
      </c>
      <c r="E52" s="35">
        <v>28080081.099999998</v>
      </c>
      <c r="F52" s="2">
        <v>27540032.11</v>
      </c>
      <c r="G52" s="2">
        <v>28487510.889999997</v>
      </c>
      <c r="H52" s="2">
        <v>24870125.419999998</v>
      </c>
      <c r="I52" s="34">
        <v>26847738.58</v>
      </c>
      <c r="J52" s="35">
        <v>25253111.250000004</v>
      </c>
      <c r="K52" s="35">
        <v>24551131</v>
      </c>
      <c r="L52" s="37">
        <v>24012282</v>
      </c>
      <c r="M52" s="37">
        <v>22010144</v>
      </c>
      <c r="N52" s="37">
        <v>21609906</v>
      </c>
      <c r="O52" s="37">
        <v>21502876</v>
      </c>
      <c r="S52" s="31"/>
      <c r="T52" s="31"/>
      <c r="U52" s="31"/>
      <c r="V52" s="31"/>
      <c r="W52" s="31"/>
      <c r="X52" s="31"/>
      <c r="Y52" s="31"/>
      <c r="Z52" s="31"/>
      <c r="AA52" s="4"/>
      <c r="AB52" s="4"/>
      <c r="AC52" s="25"/>
      <c r="AD52" s="25"/>
      <c r="AE52" s="25"/>
      <c r="AF52" s="25"/>
      <c r="AG52" s="25"/>
    </row>
    <row r="53" spans="1:33" s="10" customFormat="1" ht="14.25">
      <c r="A53" s="19" t="s">
        <v>46</v>
      </c>
      <c r="B53" s="2">
        <v>21440</v>
      </c>
      <c r="C53" s="2">
        <v>24475</v>
      </c>
      <c r="D53" s="2">
        <v>35945</v>
      </c>
      <c r="E53" s="35">
        <v>28986</v>
      </c>
      <c r="F53" s="2">
        <v>38830</v>
      </c>
      <c r="G53" s="2">
        <v>34143</v>
      </c>
      <c r="H53" s="2">
        <v>412184.57</v>
      </c>
      <c r="I53" s="34">
        <v>373281</v>
      </c>
      <c r="J53" s="35">
        <v>351293</v>
      </c>
      <c r="K53" s="35">
        <v>320351</v>
      </c>
      <c r="L53" s="37">
        <v>295362</v>
      </c>
      <c r="M53" s="37">
        <v>268985</v>
      </c>
      <c r="N53" s="37">
        <v>191046</v>
      </c>
      <c r="O53" s="37">
        <v>181266</v>
      </c>
      <c r="S53" s="31"/>
      <c r="T53" s="31"/>
      <c r="U53" s="31"/>
      <c r="V53" s="31"/>
      <c r="W53" s="31"/>
      <c r="X53" s="31"/>
      <c r="Y53" s="31"/>
      <c r="Z53" s="31"/>
      <c r="AA53" s="4"/>
      <c r="AB53" s="4"/>
      <c r="AC53" s="25"/>
      <c r="AD53" s="25"/>
      <c r="AE53" s="25"/>
      <c r="AF53" s="25"/>
      <c r="AG53" s="25"/>
    </row>
    <row r="54" spans="1:33" s="10" customFormat="1" ht="14.25">
      <c r="A54" s="19" t="s">
        <v>47</v>
      </c>
      <c r="B54" s="2">
        <v>2853572.29</v>
      </c>
      <c r="C54" s="2">
        <v>3045712.46</v>
      </c>
      <c r="D54" s="2">
        <v>3430129.49</v>
      </c>
      <c r="E54" s="35">
        <v>4658027.390000001</v>
      </c>
      <c r="F54" s="2">
        <v>3721097.87</v>
      </c>
      <c r="G54" s="2">
        <v>3530865.0300000003</v>
      </c>
      <c r="H54" s="2">
        <v>4395630.95</v>
      </c>
      <c r="I54" s="34">
        <v>4577998.78</v>
      </c>
      <c r="J54" s="35">
        <v>4583510.630000001</v>
      </c>
      <c r="K54" s="35">
        <v>3986134.59</v>
      </c>
      <c r="L54" s="37">
        <v>4262974</v>
      </c>
      <c r="M54" s="37">
        <v>3187460</v>
      </c>
      <c r="N54" s="37">
        <v>3369107</v>
      </c>
      <c r="O54" s="37">
        <v>3098973</v>
      </c>
      <c r="S54" s="31"/>
      <c r="T54" s="31"/>
      <c r="U54" s="31"/>
      <c r="V54" s="31"/>
      <c r="W54" s="31"/>
      <c r="X54" s="31"/>
      <c r="Y54" s="31"/>
      <c r="Z54" s="31"/>
      <c r="AA54" s="4"/>
      <c r="AB54" s="4"/>
      <c r="AC54" s="25"/>
      <c r="AD54" s="25"/>
      <c r="AE54" s="25"/>
      <c r="AF54" s="25"/>
      <c r="AG54" s="25"/>
    </row>
    <row r="55" spans="1:33" s="10" customFormat="1" ht="14.25">
      <c r="A55" s="19" t="s">
        <v>48</v>
      </c>
      <c r="B55" s="2">
        <v>0</v>
      </c>
      <c r="C55" s="2">
        <v>0</v>
      </c>
      <c r="D55" s="2">
        <v>0</v>
      </c>
      <c r="E55" s="35">
        <v>0</v>
      </c>
      <c r="F55" s="2">
        <v>0</v>
      </c>
      <c r="G55" s="2">
        <v>0</v>
      </c>
      <c r="H55" s="2">
        <v>0</v>
      </c>
      <c r="I55" s="34">
        <v>0</v>
      </c>
      <c r="J55" s="35">
        <v>0</v>
      </c>
      <c r="K55" s="35">
        <v>0</v>
      </c>
      <c r="L55" s="37">
        <v>0</v>
      </c>
      <c r="M55" s="37">
        <v>0</v>
      </c>
      <c r="N55" s="37">
        <v>0</v>
      </c>
      <c r="O55" s="37">
        <v>0</v>
      </c>
      <c r="S55" s="31"/>
      <c r="T55" s="31"/>
      <c r="U55" s="31"/>
      <c r="V55" s="31"/>
      <c r="W55" s="31"/>
      <c r="X55" s="31"/>
      <c r="Y55" s="31"/>
      <c r="Z55" s="31"/>
      <c r="AA55" s="4"/>
      <c r="AB55" s="4"/>
      <c r="AC55" s="25"/>
      <c r="AD55" s="25"/>
      <c r="AE55" s="25"/>
      <c r="AF55" s="25"/>
      <c r="AG55" s="25"/>
    </row>
    <row r="56" spans="1:33" s="10" customFormat="1" ht="14.25">
      <c r="A56" s="19" t="s">
        <v>49</v>
      </c>
      <c r="B56" s="2">
        <v>7372867.49</v>
      </c>
      <c r="C56" s="2">
        <v>8141385.36</v>
      </c>
      <c r="D56" s="2">
        <v>8100833.05</v>
      </c>
      <c r="E56" s="35">
        <v>8235130.25</v>
      </c>
      <c r="F56" s="2">
        <v>8003799</v>
      </c>
      <c r="G56" s="2">
        <v>8067966.35</v>
      </c>
      <c r="H56" s="2">
        <v>7938433.75</v>
      </c>
      <c r="I56" s="34">
        <v>8183736</v>
      </c>
      <c r="J56" s="35">
        <v>8456653.75</v>
      </c>
      <c r="K56" s="35">
        <v>8256154.9</v>
      </c>
      <c r="L56" s="37">
        <v>8226344</v>
      </c>
      <c r="M56" s="37">
        <v>8349311</v>
      </c>
      <c r="N56" s="37">
        <v>8163110</v>
      </c>
      <c r="O56" s="37">
        <v>7946243</v>
      </c>
      <c r="S56" s="31"/>
      <c r="T56" s="31"/>
      <c r="U56" s="31"/>
      <c r="V56" s="31"/>
      <c r="W56" s="31"/>
      <c r="X56" s="31"/>
      <c r="Y56" s="31"/>
      <c r="Z56" s="31"/>
      <c r="AA56" s="4"/>
      <c r="AB56" s="4"/>
      <c r="AC56" s="25"/>
      <c r="AD56" s="25"/>
      <c r="AE56" s="25"/>
      <c r="AF56" s="25"/>
      <c r="AG56" s="25"/>
    </row>
    <row r="57" spans="1:33" s="10" customFormat="1" ht="14.25">
      <c r="A57" s="19" t="s">
        <v>50</v>
      </c>
      <c r="B57" s="2">
        <v>0</v>
      </c>
      <c r="C57" s="2">
        <v>0</v>
      </c>
      <c r="D57" s="2">
        <v>0</v>
      </c>
      <c r="E57" s="35">
        <v>0</v>
      </c>
      <c r="F57" s="2">
        <v>0</v>
      </c>
      <c r="G57" s="2">
        <v>0</v>
      </c>
      <c r="H57" s="2">
        <v>0</v>
      </c>
      <c r="I57" s="34">
        <v>0</v>
      </c>
      <c r="J57" s="35">
        <v>0</v>
      </c>
      <c r="K57" s="35">
        <v>0</v>
      </c>
      <c r="L57" s="37">
        <v>0</v>
      </c>
      <c r="M57" s="37">
        <v>0</v>
      </c>
      <c r="N57" s="37">
        <v>0</v>
      </c>
      <c r="O57" s="37">
        <v>0</v>
      </c>
      <c r="S57" s="31"/>
      <c r="T57" s="31"/>
      <c r="U57" s="31"/>
      <c r="V57" s="31"/>
      <c r="W57" s="31"/>
      <c r="X57" s="31"/>
      <c r="Y57" s="31"/>
      <c r="Z57" s="31"/>
      <c r="AA57" s="4"/>
      <c r="AB57" s="4"/>
      <c r="AC57" s="25"/>
      <c r="AD57" s="25"/>
      <c r="AE57" s="25"/>
      <c r="AF57" s="25"/>
      <c r="AG57" s="25"/>
    </row>
    <row r="58" spans="1:33" s="10" customFormat="1" ht="14.25">
      <c r="A58" s="19" t="s">
        <v>51</v>
      </c>
      <c r="B58" s="2">
        <v>1625226.63</v>
      </c>
      <c r="C58" s="2">
        <v>1960192.6400000001</v>
      </c>
      <c r="D58" s="2">
        <v>878552.1200000001</v>
      </c>
      <c r="E58" s="35">
        <v>971371.48</v>
      </c>
      <c r="F58" s="2">
        <v>1254926.76</v>
      </c>
      <c r="G58" s="2">
        <v>949996.04</v>
      </c>
      <c r="H58" s="2">
        <v>1218958.82</v>
      </c>
      <c r="I58" s="34">
        <v>1452509.93</v>
      </c>
      <c r="J58" s="35">
        <v>1248540.8599999999</v>
      </c>
      <c r="K58" s="35">
        <v>752635.91</v>
      </c>
      <c r="L58" s="37">
        <v>691294</v>
      </c>
      <c r="M58" s="37">
        <v>1069481</v>
      </c>
      <c r="N58" s="37">
        <v>816237</v>
      </c>
      <c r="O58" s="37">
        <v>878539</v>
      </c>
      <c r="S58" s="31"/>
      <c r="T58" s="31"/>
      <c r="U58" s="31"/>
      <c r="V58" s="31"/>
      <c r="W58" s="31"/>
      <c r="X58" s="31"/>
      <c r="Y58" s="31"/>
      <c r="Z58" s="31"/>
      <c r="AA58" s="4"/>
      <c r="AB58" s="4"/>
      <c r="AC58" s="25"/>
      <c r="AD58" s="25"/>
      <c r="AE58" s="25"/>
      <c r="AF58" s="25"/>
      <c r="AG58" s="25"/>
    </row>
    <row r="59" spans="1:33" s="10" customFormat="1" ht="14.25">
      <c r="A59" s="19" t="s">
        <v>52</v>
      </c>
      <c r="B59" s="2">
        <v>13452394.91</v>
      </c>
      <c r="C59" s="2">
        <v>13188902.399999999</v>
      </c>
      <c r="D59" s="2">
        <v>11848328.95</v>
      </c>
      <c r="E59" s="35">
        <v>14211575.24</v>
      </c>
      <c r="F59" s="2">
        <v>11948036.169999998</v>
      </c>
      <c r="G59" s="2">
        <v>11635044.379999999</v>
      </c>
      <c r="H59" s="2">
        <v>10516071.93</v>
      </c>
      <c r="I59" s="34">
        <v>10463572.1</v>
      </c>
      <c r="J59" s="35">
        <v>9435064.54</v>
      </c>
      <c r="K59" s="35">
        <v>10426523.15</v>
      </c>
      <c r="L59" s="37">
        <v>10346450</v>
      </c>
      <c r="M59" s="37">
        <v>10392115</v>
      </c>
      <c r="N59" s="37">
        <v>10663919</v>
      </c>
      <c r="O59" s="37">
        <v>11089269</v>
      </c>
      <c r="S59" s="31"/>
      <c r="T59" s="31"/>
      <c r="U59" s="31"/>
      <c r="V59" s="31"/>
      <c r="W59" s="31"/>
      <c r="X59" s="31"/>
      <c r="Y59" s="31"/>
      <c r="Z59" s="31"/>
      <c r="AA59" s="4"/>
      <c r="AB59" s="4"/>
      <c r="AC59" s="25"/>
      <c r="AD59" s="25"/>
      <c r="AE59" s="25"/>
      <c r="AF59" s="25"/>
      <c r="AG59" s="25"/>
    </row>
    <row r="60" spans="1:33" s="10" customFormat="1" ht="14.25">
      <c r="A60" s="19" t="s">
        <v>88</v>
      </c>
      <c r="B60" s="2">
        <v>1013978</v>
      </c>
      <c r="C60" s="2">
        <v>1173850</v>
      </c>
      <c r="D60" s="2">
        <v>1101473</v>
      </c>
      <c r="E60" s="35">
        <v>1107059.75</v>
      </c>
      <c r="F60" s="2">
        <v>3172334.58</v>
      </c>
      <c r="G60" s="2">
        <v>3505452.71</v>
      </c>
      <c r="H60" s="2">
        <v>3194291.7800000003</v>
      </c>
      <c r="I60" s="34">
        <v>1036467</v>
      </c>
      <c r="J60" s="35">
        <v>1580929</v>
      </c>
      <c r="K60" s="35">
        <v>1385822</v>
      </c>
      <c r="L60" s="37">
        <v>1740451</v>
      </c>
      <c r="M60" s="37">
        <v>1927139</v>
      </c>
      <c r="N60" s="37">
        <v>2436583</v>
      </c>
      <c r="O60" s="37">
        <v>2341531</v>
      </c>
      <c r="S60" s="31"/>
      <c r="T60" s="31"/>
      <c r="U60" s="31"/>
      <c r="V60" s="31"/>
      <c r="W60" s="31"/>
      <c r="X60" s="31"/>
      <c r="Y60" s="31"/>
      <c r="Z60" s="31"/>
      <c r="AA60" s="4"/>
      <c r="AB60" s="4"/>
      <c r="AC60" s="25"/>
      <c r="AD60" s="25"/>
      <c r="AE60" s="25"/>
      <c r="AF60" s="25"/>
      <c r="AG60" s="25"/>
    </row>
    <row r="61" spans="1:33" s="10" customFormat="1" ht="14.25">
      <c r="A61" s="19" t="s">
        <v>53</v>
      </c>
      <c r="B61" s="2">
        <v>45160278.739999995</v>
      </c>
      <c r="C61" s="2">
        <v>53551221.04</v>
      </c>
      <c r="D61" s="2">
        <v>29016207.45</v>
      </c>
      <c r="E61" s="35">
        <v>12421016.12</v>
      </c>
      <c r="F61" s="2">
        <v>11187134.67</v>
      </c>
      <c r="G61" s="2">
        <v>19154983.71</v>
      </c>
      <c r="H61" s="2">
        <v>22762403.619999997</v>
      </c>
      <c r="I61" s="34">
        <v>13743378.639999999</v>
      </c>
      <c r="J61" s="35">
        <v>13637605.610000001</v>
      </c>
      <c r="K61" s="35">
        <v>24192237.590000004</v>
      </c>
      <c r="L61" s="37">
        <v>15572373</v>
      </c>
      <c r="M61" s="37">
        <v>19966251</v>
      </c>
      <c r="N61" s="37">
        <v>12453698</v>
      </c>
      <c r="O61" s="37">
        <v>12786154</v>
      </c>
      <c r="S61" s="31"/>
      <c r="T61" s="31"/>
      <c r="U61" s="31"/>
      <c r="V61" s="31"/>
      <c r="W61" s="31"/>
      <c r="X61" s="31"/>
      <c r="Y61" s="31"/>
      <c r="Z61" s="31"/>
      <c r="AA61" s="4"/>
      <c r="AB61" s="4"/>
      <c r="AC61" s="25"/>
      <c r="AD61" s="25"/>
      <c r="AE61" s="25"/>
      <c r="AF61" s="25"/>
      <c r="AG61" s="25"/>
    </row>
    <row r="62" spans="1:33" s="10" customFormat="1" ht="14.25">
      <c r="A62" s="14"/>
      <c r="B62" s="14"/>
      <c r="C62" s="14"/>
      <c r="D62" s="14"/>
      <c r="E62" s="14"/>
      <c r="F62" s="20"/>
      <c r="G62" s="20"/>
      <c r="H62" s="20"/>
      <c r="I62" s="20"/>
      <c r="J62" s="20"/>
      <c r="K62" s="20"/>
      <c r="L62" s="20"/>
      <c r="S62" s="31"/>
      <c r="T62" s="31"/>
      <c r="U62" s="31"/>
      <c r="V62" s="31"/>
      <c r="W62" s="31"/>
      <c r="X62" s="31"/>
      <c r="Y62" s="31"/>
      <c r="Z62" s="31"/>
      <c r="AA62" s="4"/>
      <c r="AB62" s="4"/>
      <c r="AC62" s="25"/>
      <c r="AD62" s="25"/>
      <c r="AE62" s="25"/>
      <c r="AF62" s="25"/>
      <c r="AG62" s="25"/>
    </row>
    <row r="63" spans="1:33" s="10" customFormat="1" ht="14.25">
      <c r="A63" s="17" t="s">
        <v>11</v>
      </c>
      <c r="B63" s="20">
        <f aca="true" t="shared" si="9" ref="B63:O63">SUM(B64:B66)</f>
        <v>88027317.21000001</v>
      </c>
      <c r="C63" s="20">
        <f t="shared" si="9"/>
        <v>85401078.97999999</v>
      </c>
      <c r="D63" s="20">
        <f t="shared" si="9"/>
        <v>102437426.18</v>
      </c>
      <c r="E63" s="20">
        <f t="shared" si="9"/>
        <v>71571995.61</v>
      </c>
      <c r="F63" s="20">
        <f t="shared" si="9"/>
        <v>62745091.09</v>
      </c>
      <c r="G63" s="20">
        <f t="shared" si="9"/>
        <v>80503720.41</v>
      </c>
      <c r="H63" s="20">
        <f t="shared" si="9"/>
        <v>72344291.66</v>
      </c>
      <c r="I63" s="20">
        <f t="shared" si="9"/>
        <v>60340909.31</v>
      </c>
      <c r="J63" s="20">
        <f t="shared" si="9"/>
        <v>87752711.69</v>
      </c>
      <c r="K63" s="20">
        <f t="shared" si="9"/>
        <v>65362106.70999999</v>
      </c>
      <c r="L63" s="20">
        <f t="shared" si="9"/>
        <v>109094710</v>
      </c>
      <c r="M63" s="20">
        <f t="shared" si="9"/>
        <v>126793405</v>
      </c>
      <c r="N63" s="20">
        <f t="shared" si="9"/>
        <v>116815505</v>
      </c>
      <c r="O63" s="20">
        <f t="shared" si="9"/>
        <v>87733970</v>
      </c>
      <c r="S63" s="31"/>
      <c r="T63" s="31"/>
      <c r="U63" s="31"/>
      <c r="V63" s="31"/>
      <c r="W63" s="31"/>
      <c r="X63" s="31"/>
      <c r="Y63" s="31"/>
      <c r="Z63" s="31"/>
      <c r="AA63" s="4"/>
      <c r="AB63" s="4"/>
      <c r="AC63" s="25"/>
      <c r="AD63" s="25"/>
      <c r="AE63" s="25"/>
      <c r="AF63" s="25"/>
      <c r="AG63" s="25"/>
    </row>
    <row r="64" spans="1:33" s="10" customFormat="1" ht="14.25">
      <c r="A64" s="19" t="s">
        <v>54</v>
      </c>
      <c r="B64" s="2">
        <v>38837537.31</v>
      </c>
      <c r="C64" s="2">
        <v>27389525.939999998</v>
      </c>
      <c r="D64" s="2">
        <v>39147274.150000006</v>
      </c>
      <c r="E64" s="35">
        <v>26338730.49</v>
      </c>
      <c r="F64" s="2">
        <v>19798628.23</v>
      </c>
      <c r="G64" s="2">
        <v>27907980.459999997</v>
      </c>
      <c r="H64" s="2">
        <v>29634616.389999997</v>
      </c>
      <c r="I64" s="34">
        <v>18865947.46</v>
      </c>
      <c r="J64" s="35">
        <v>20288747.839999996</v>
      </c>
      <c r="K64" s="35">
        <v>29140353.52</v>
      </c>
      <c r="L64" s="37">
        <v>63339794</v>
      </c>
      <c r="M64" s="37">
        <v>84988191</v>
      </c>
      <c r="N64" s="37">
        <v>74761300</v>
      </c>
      <c r="O64" s="37">
        <v>46308159</v>
      </c>
      <c r="S64" s="31"/>
      <c r="T64" s="31"/>
      <c r="U64" s="31"/>
      <c r="V64" s="31"/>
      <c r="W64" s="31"/>
      <c r="X64" s="31"/>
      <c r="Y64" s="31"/>
      <c r="Z64" s="31"/>
      <c r="AA64" s="4"/>
      <c r="AB64" s="4"/>
      <c r="AC64" s="25"/>
      <c r="AD64" s="25"/>
      <c r="AE64" s="25"/>
      <c r="AF64" s="25"/>
      <c r="AG64" s="25"/>
    </row>
    <row r="65" spans="1:33" s="10" customFormat="1" ht="14.25">
      <c r="A65" s="19" t="s">
        <v>55</v>
      </c>
      <c r="B65" s="2">
        <v>27498338.03</v>
      </c>
      <c r="C65" s="2">
        <v>34789299.33</v>
      </c>
      <c r="D65" s="2">
        <v>32005924.7</v>
      </c>
      <c r="E65" s="35">
        <v>25665351.970000003</v>
      </c>
      <c r="F65" s="2">
        <v>24456181.59</v>
      </c>
      <c r="G65" s="2">
        <v>25287014.060000006</v>
      </c>
      <c r="H65" s="2">
        <v>24326094.72</v>
      </c>
      <c r="I65" s="34">
        <v>25842807.19</v>
      </c>
      <c r="J65" s="35">
        <v>41813901.88999999</v>
      </c>
      <c r="K65" s="35">
        <v>12335617.56</v>
      </c>
      <c r="L65" s="37">
        <v>23136735</v>
      </c>
      <c r="M65" s="37">
        <v>21211837</v>
      </c>
      <c r="N65" s="37">
        <v>22736223</v>
      </c>
      <c r="O65" s="37">
        <v>20438414</v>
      </c>
      <c r="S65" s="31"/>
      <c r="T65" s="31"/>
      <c r="U65" s="31"/>
      <c r="V65" s="31"/>
      <c r="W65" s="31"/>
      <c r="X65" s="31"/>
      <c r="Y65" s="31"/>
      <c r="Z65" s="31"/>
      <c r="AA65" s="4"/>
      <c r="AB65" s="4"/>
      <c r="AC65" s="25"/>
      <c r="AD65" s="25"/>
      <c r="AE65" s="25"/>
      <c r="AF65" s="25"/>
      <c r="AG65" s="25"/>
    </row>
    <row r="66" spans="1:33" s="10" customFormat="1" ht="14.25">
      <c r="A66" s="19" t="s">
        <v>56</v>
      </c>
      <c r="B66" s="2">
        <v>21691441.87</v>
      </c>
      <c r="C66" s="2">
        <v>23222253.71</v>
      </c>
      <c r="D66" s="2">
        <v>31284227.33</v>
      </c>
      <c r="E66" s="35">
        <v>19567913.15</v>
      </c>
      <c r="F66" s="2">
        <v>18490281.27</v>
      </c>
      <c r="G66" s="2">
        <v>27308725.89</v>
      </c>
      <c r="H66" s="2">
        <v>18383580.549999997</v>
      </c>
      <c r="I66" s="34">
        <v>15632154.66</v>
      </c>
      <c r="J66" s="35">
        <v>25650061.96</v>
      </c>
      <c r="K66" s="35">
        <v>23886135.63</v>
      </c>
      <c r="L66" s="37">
        <v>22618181</v>
      </c>
      <c r="M66" s="37">
        <v>20593377</v>
      </c>
      <c r="N66" s="37">
        <v>19317982</v>
      </c>
      <c r="O66" s="37">
        <v>20987397</v>
      </c>
      <c r="S66" s="31"/>
      <c r="T66" s="31"/>
      <c r="U66" s="31"/>
      <c r="V66" s="31"/>
      <c r="W66" s="31"/>
      <c r="X66" s="31"/>
      <c r="Y66" s="31"/>
      <c r="Z66" s="31"/>
      <c r="AA66" s="4"/>
      <c r="AB66" s="4"/>
      <c r="AC66" s="25"/>
      <c r="AD66" s="25"/>
      <c r="AE66" s="25"/>
      <c r="AF66" s="25"/>
      <c r="AG66" s="25"/>
    </row>
    <row r="67" spans="1:33" s="10" customFormat="1" ht="14.25">
      <c r="A67" s="14"/>
      <c r="B67" s="14"/>
      <c r="C67" s="14"/>
      <c r="D67" s="14"/>
      <c r="E67" s="14"/>
      <c r="F67" s="20"/>
      <c r="G67" s="20"/>
      <c r="H67" s="20"/>
      <c r="I67" s="20"/>
      <c r="J67" s="20"/>
      <c r="K67" s="20"/>
      <c r="L67" s="20"/>
      <c r="S67" s="31"/>
      <c r="T67" s="31"/>
      <c r="U67" s="31"/>
      <c r="V67" s="31"/>
      <c r="W67" s="31"/>
      <c r="X67" s="31"/>
      <c r="Y67" s="31"/>
      <c r="Z67" s="31"/>
      <c r="AA67" s="4"/>
      <c r="AB67" s="4"/>
      <c r="AC67" s="25"/>
      <c r="AD67" s="25"/>
      <c r="AE67" s="25"/>
      <c r="AF67" s="25"/>
      <c r="AG67" s="25"/>
    </row>
    <row r="68" spans="1:33" s="10" customFormat="1" ht="14.25">
      <c r="A68" s="17" t="s">
        <v>12</v>
      </c>
      <c r="B68" s="20">
        <f>SUM(B69:B76)</f>
        <v>306507571.96000004</v>
      </c>
      <c r="C68" s="20">
        <f>SUM(C69:C76)</f>
        <v>304398436.44000006</v>
      </c>
      <c r="D68" s="20">
        <f>SUM(D69:D76)</f>
        <v>310121177.14</v>
      </c>
      <c r="E68" s="20">
        <f>SUM(E69:E76)</f>
        <v>304175260.62</v>
      </c>
      <c r="F68" s="20">
        <f>SUM(F69:F76)</f>
        <v>294901441.92999995</v>
      </c>
      <c r="G68" s="20">
        <f aca="true" t="shared" si="10" ref="G68:O68">SUM(G69:G76)</f>
        <v>280936320.35</v>
      </c>
      <c r="H68" s="20">
        <f t="shared" si="10"/>
        <v>190393955.43</v>
      </c>
      <c r="I68" s="20">
        <f t="shared" si="10"/>
        <v>194909229.87</v>
      </c>
      <c r="J68" s="20">
        <f t="shared" si="10"/>
        <v>180914989.10000002</v>
      </c>
      <c r="K68" s="20">
        <f t="shared" si="10"/>
        <v>201171980.57000002</v>
      </c>
      <c r="L68" s="20">
        <f t="shared" si="10"/>
        <v>190924928</v>
      </c>
      <c r="M68" s="20">
        <f t="shared" si="10"/>
        <v>253944183</v>
      </c>
      <c r="N68" s="20">
        <f t="shared" si="10"/>
        <v>166638778</v>
      </c>
      <c r="O68" s="20">
        <f t="shared" si="10"/>
        <v>164744053</v>
      </c>
      <c r="S68" s="31"/>
      <c r="T68" s="31"/>
      <c r="U68" s="31"/>
      <c r="V68" s="31"/>
      <c r="W68" s="31"/>
      <c r="X68" s="31"/>
      <c r="Y68" s="31"/>
      <c r="Z68" s="31"/>
      <c r="AA68" s="4"/>
      <c r="AB68" s="4"/>
      <c r="AC68" s="25"/>
      <c r="AD68" s="25"/>
      <c r="AE68" s="25"/>
      <c r="AF68" s="25"/>
      <c r="AG68" s="25"/>
    </row>
    <row r="69" spans="1:33" s="10" customFormat="1" ht="14.25">
      <c r="A69" s="19" t="s">
        <v>57</v>
      </c>
      <c r="B69" s="2">
        <v>71707488.76</v>
      </c>
      <c r="C69" s="2">
        <v>73341873.99000001</v>
      </c>
      <c r="D69" s="2">
        <v>71978960.97</v>
      </c>
      <c r="E69" s="35">
        <v>70253103.22</v>
      </c>
      <c r="F69" s="2">
        <v>66979830.51</v>
      </c>
      <c r="G69" s="2">
        <v>65667438.77</v>
      </c>
      <c r="H69" s="2">
        <v>66053385.91</v>
      </c>
      <c r="I69" s="34">
        <v>62571770.86</v>
      </c>
      <c r="J69" s="35">
        <v>59569594.25</v>
      </c>
      <c r="K69" s="35">
        <v>59133827.68</v>
      </c>
      <c r="L69" s="37">
        <v>57764201</v>
      </c>
      <c r="M69" s="37">
        <v>55838458</v>
      </c>
      <c r="N69" s="37">
        <v>56935179</v>
      </c>
      <c r="O69" s="37">
        <v>53238037</v>
      </c>
      <c r="S69" s="31"/>
      <c r="T69" s="31"/>
      <c r="U69" s="31"/>
      <c r="V69" s="31"/>
      <c r="W69" s="31"/>
      <c r="X69" s="31"/>
      <c r="Y69" s="31"/>
      <c r="Z69" s="31"/>
      <c r="AA69" s="4"/>
      <c r="AB69" s="4"/>
      <c r="AC69" s="25"/>
      <c r="AD69" s="25"/>
      <c r="AE69" s="25"/>
      <c r="AF69" s="25"/>
      <c r="AG69" s="25"/>
    </row>
    <row r="70" spans="1:33" s="10" customFormat="1" ht="14.25">
      <c r="A70" s="19" t="s">
        <v>58</v>
      </c>
      <c r="B70" s="2">
        <v>185151.16</v>
      </c>
      <c r="C70" s="2">
        <v>362628.84</v>
      </c>
      <c r="D70" s="2">
        <v>528880.62</v>
      </c>
      <c r="E70" s="35">
        <v>369804.58999999997</v>
      </c>
      <c r="F70" s="2">
        <v>830073.42</v>
      </c>
      <c r="G70" s="2">
        <v>678704.45</v>
      </c>
      <c r="H70" s="2">
        <v>405632.43</v>
      </c>
      <c r="I70" s="34">
        <v>565223.96</v>
      </c>
      <c r="J70" s="35">
        <v>942061.4600000001</v>
      </c>
      <c r="K70" s="35">
        <v>317078.2</v>
      </c>
      <c r="L70" s="37">
        <v>1170503</v>
      </c>
      <c r="M70" s="37">
        <v>547875</v>
      </c>
      <c r="N70" s="37">
        <v>487615</v>
      </c>
      <c r="O70" s="37">
        <v>898477</v>
      </c>
      <c r="S70" s="31"/>
      <c r="T70" s="31"/>
      <c r="U70" s="31"/>
      <c r="V70" s="31"/>
      <c r="W70" s="31"/>
      <c r="X70" s="31"/>
      <c r="Y70" s="31"/>
      <c r="Z70" s="31"/>
      <c r="AA70" s="4"/>
      <c r="AB70" s="4"/>
      <c r="AC70" s="25"/>
      <c r="AD70" s="25"/>
      <c r="AE70" s="25"/>
      <c r="AF70" s="25"/>
      <c r="AG70" s="25"/>
    </row>
    <row r="71" spans="1:33" s="10" customFormat="1" ht="14.25">
      <c r="A71" s="19" t="s">
        <v>59</v>
      </c>
      <c r="B71" s="2">
        <v>86381031.19</v>
      </c>
      <c r="C71" s="2">
        <v>87645309.71000001</v>
      </c>
      <c r="D71" s="2">
        <v>77890705.36</v>
      </c>
      <c r="E71" s="35">
        <v>74526497.61999999</v>
      </c>
      <c r="F71" s="2">
        <v>69608529.26</v>
      </c>
      <c r="G71" s="2">
        <v>48601218.71</v>
      </c>
      <c r="H71" s="2">
        <v>9215595.82</v>
      </c>
      <c r="I71" s="34">
        <v>9919239.41</v>
      </c>
      <c r="J71" s="35">
        <v>9136782.14</v>
      </c>
      <c r="K71" s="35">
        <v>9808702.55</v>
      </c>
      <c r="L71" s="37">
        <v>8911379</v>
      </c>
      <c r="M71" s="37">
        <v>45391274</v>
      </c>
      <c r="N71" s="37">
        <v>8465243</v>
      </c>
      <c r="O71" s="37">
        <v>6271623</v>
      </c>
      <c r="S71" s="31"/>
      <c r="T71" s="31"/>
      <c r="U71" s="31"/>
      <c r="V71" s="31"/>
      <c r="W71" s="31"/>
      <c r="X71" s="31"/>
      <c r="Y71" s="31"/>
      <c r="Z71" s="31"/>
      <c r="AA71" s="4"/>
      <c r="AB71" s="4"/>
      <c r="AC71" s="25"/>
      <c r="AD71" s="25"/>
      <c r="AE71" s="25"/>
      <c r="AF71" s="25"/>
      <c r="AG71" s="25"/>
    </row>
    <row r="72" spans="1:33" s="10" customFormat="1" ht="14.25">
      <c r="A72" s="19" t="s">
        <v>60</v>
      </c>
      <c r="B72" s="2">
        <v>71445.01000000001</v>
      </c>
      <c r="C72" s="2">
        <v>78880.91</v>
      </c>
      <c r="D72" s="2">
        <v>62138.96</v>
      </c>
      <c r="E72" s="35">
        <v>70302.81</v>
      </c>
      <c r="F72" s="2">
        <v>69392.48</v>
      </c>
      <c r="G72" s="2">
        <v>72271.84</v>
      </c>
      <c r="H72" s="2">
        <v>238635.73</v>
      </c>
      <c r="I72" s="34">
        <v>109542.37999999999</v>
      </c>
      <c r="J72" s="35">
        <v>96927.37</v>
      </c>
      <c r="K72" s="35">
        <v>494930.81000000006</v>
      </c>
      <c r="L72" s="37">
        <v>484137</v>
      </c>
      <c r="M72" s="37">
        <v>486982</v>
      </c>
      <c r="N72" s="37">
        <v>493087</v>
      </c>
      <c r="O72" s="37">
        <v>442956</v>
      </c>
      <c r="S72" s="31"/>
      <c r="T72" s="31"/>
      <c r="U72" s="31"/>
      <c r="V72" s="31"/>
      <c r="W72" s="31"/>
      <c r="X72" s="31"/>
      <c r="Y72" s="31"/>
      <c r="Z72" s="31"/>
      <c r="AA72" s="4"/>
      <c r="AB72" s="4"/>
      <c r="AC72" s="25"/>
      <c r="AD72" s="25"/>
      <c r="AE72" s="25"/>
      <c r="AF72" s="25"/>
      <c r="AG72" s="25"/>
    </row>
    <row r="73" spans="1:33" s="10" customFormat="1" ht="14.25">
      <c r="A73" s="19" t="s">
        <v>61</v>
      </c>
      <c r="B73" s="2">
        <v>3440336.71</v>
      </c>
      <c r="C73" s="2">
        <v>2327822.66</v>
      </c>
      <c r="D73" s="2">
        <v>4970520.71</v>
      </c>
      <c r="E73" s="35">
        <v>3945237.33</v>
      </c>
      <c r="F73" s="2">
        <v>3844892.6399999997</v>
      </c>
      <c r="G73" s="2">
        <v>5810815.87</v>
      </c>
      <c r="H73" s="2">
        <v>4103392.55</v>
      </c>
      <c r="I73" s="34">
        <v>4544528.890000001</v>
      </c>
      <c r="J73" s="35">
        <v>5267542.48</v>
      </c>
      <c r="K73" s="35">
        <v>4215772.15</v>
      </c>
      <c r="L73" s="37">
        <v>3547274</v>
      </c>
      <c r="M73" s="37">
        <v>5007278</v>
      </c>
      <c r="N73" s="37">
        <v>3690821</v>
      </c>
      <c r="O73" s="37">
        <v>8565432</v>
      </c>
      <c r="S73" s="31"/>
      <c r="T73" s="31"/>
      <c r="U73" s="31"/>
      <c r="V73" s="31"/>
      <c r="W73" s="31"/>
      <c r="X73" s="31"/>
      <c r="Y73" s="31"/>
      <c r="Z73" s="31"/>
      <c r="AA73" s="4"/>
      <c r="AB73" s="4"/>
      <c r="AC73" s="25"/>
      <c r="AD73" s="25"/>
      <c r="AE73" s="25"/>
      <c r="AF73" s="25"/>
      <c r="AG73" s="25"/>
    </row>
    <row r="74" spans="1:33" s="10" customFormat="1" ht="14.25">
      <c r="A74" s="19" t="s">
        <v>85</v>
      </c>
      <c r="B74" s="2">
        <v>7187743.35</v>
      </c>
      <c r="C74" s="2">
        <v>10434428.33</v>
      </c>
      <c r="D74" s="2">
        <v>9212209.78</v>
      </c>
      <c r="E74" s="35">
        <v>16031432.709999999</v>
      </c>
      <c r="F74" s="2">
        <v>8430639.690000001</v>
      </c>
      <c r="G74" s="2">
        <v>14458251.59</v>
      </c>
      <c r="H74" s="2">
        <v>12000007.860000001</v>
      </c>
      <c r="I74" s="34">
        <v>10046546.81</v>
      </c>
      <c r="J74" s="35">
        <v>6847153.17</v>
      </c>
      <c r="K74" s="35">
        <v>7773448.71</v>
      </c>
      <c r="L74" s="37">
        <v>6296298</v>
      </c>
      <c r="M74" s="37">
        <v>5926419</v>
      </c>
      <c r="N74" s="37">
        <v>6281623</v>
      </c>
      <c r="O74" s="37">
        <v>6110026</v>
      </c>
      <c r="S74" s="31"/>
      <c r="T74" s="31"/>
      <c r="U74" s="31"/>
      <c r="V74" s="31"/>
      <c r="W74" s="31"/>
      <c r="X74" s="31"/>
      <c r="Y74" s="31"/>
      <c r="Z74" s="31"/>
      <c r="AA74" s="4"/>
      <c r="AB74" s="4"/>
      <c r="AC74" s="25"/>
      <c r="AD74" s="25"/>
      <c r="AE74" s="25"/>
      <c r="AF74" s="25"/>
      <c r="AG74" s="25"/>
    </row>
    <row r="75" spans="1:33" s="10" customFormat="1" ht="14.25">
      <c r="A75" s="19" t="s">
        <v>86</v>
      </c>
      <c r="B75" s="2">
        <v>6089673.14</v>
      </c>
      <c r="C75" s="2">
        <v>2442649.27</v>
      </c>
      <c r="D75" s="2">
        <v>2214193.01</v>
      </c>
      <c r="E75" s="35">
        <v>2032803.5299999998</v>
      </c>
      <c r="F75" s="2">
        <v>2075438.17</v>
      </c>
      <c r="G75" s="2">
        <v>1082252.25</v>
      </c>
      <c r="H75" s="2">
        <v>836148.65</v>
      </c>
      <c r="I75" s="34">
        <v>667516.01</v>
      </c>
      <c r="J75" s="35">
        <v>575840.36</v>
      </c>
      <c r="K75" s="35">
        <v>1754</v>
      </c>
      <c r="L75" s="37">
        <v>0</v>
      </c>
      <c r="M75" s="37">
        <v>0</v>
      </c>
      <c r="N75" s="37">
        <v>0</v>
      </c>
      <c r="O75" s="37">
        <v>0</v>
      </c>
      <c r="S75" s="31"/>
      <c r="T75" s="31"/>
      <c r="U75" s="31"/>
      <c r="V75" s="31"/>
      <c r="W75" s="31"/>
      <c r="X75" s="31"/>
      <c r="Y75" s="31"/>
      <c r="Z75" s="31"/>
      <c r="AA75" s="4"/>
      <c r="AB75" s="4"/>
      <c r="AC75" s="25"/>
      <c r="AD75" s="25"/>
      <c r="AE75" s="25"/>
      <c r="AF75" s="25"/>
      <c r="AG75" s="25"/>
    </row>
    <row r="76" spans="1:33" s="10" customFormat="1" ht="14.25">
      <c r="A76" s="19" t="s">
        <v>87</v>
      </c>
      <c r="B76" s="2">
        <v>131444702.64000002</v>
      </c>
      <c r="C76" s="2">
        <v>127764842.72999999</v>
      </c>
      <c r="D76" s="2">
        <v>143263567.73000002</v>
      </c>
      <c r="E76" s="35">
        <v>136946078.81</v>
      </c>
      <c r="F76" s="2">
        <v>143062645.76</v>
      </c>
      <c r="G76" s="2">
        <v>144565366.87</v>
      </c>
      <c r="H76" s="2">
        <v>97541156.47999999</v>
      </c>
      <c r="I76" s="34">
        <v>106484861.55</v>
      </c>
      <c r="J76" s="35">
        <v>98479087.87</v>
      </c>
      <c r="K76" s="35">
        <v>119426466.47000001</v>
      </c>
      <c r="L76" s="37">
        <v>112751136</v>
      </c>
      <c r="M76" s="37">
        <v>140745897</v>
      </c>
      <c r="N76" s="37">
        <v>90285210</v>
      </c>
      <c r="O76" s="37">
        <v>89217502</v>
      </c>
      <c r="S76" s="31"/>
      <c r="T76" s="31"/>
      <c r="U76" s="31"/>
      <c r="V76" s="31"/>
      <c r="W76" s="31"/>
      <c r="X76" s="31"/>
      <c r="Y76" s="31"/>
      <c r="Z76" s="31"/>
      <c r="AA76" s="4"/>
      <c r="AB76" s="4"/>
      <c r="AC76" s="25"/>
      <c r="AD76" s="25"/>
      <c r="AE76" s="25"/>
      <c r="AF76" s="25"/>
      <c r="AG76" s="25"/>
    </row>
    <row r="77" spans="1:33" s="10" customFormat="1" ht="14.25">
      <c r="A77" s="16"/>
      <c r="B77" s="16"/>
      <c r="C77" s="16"/>
      <c r="D77" s="16"/>
      <c r="E77" s="16"/>
      <c r="F77" s="20"/>
      <c r="G77" s="20"/>
      <c r="H77" s="20"/>
      <c r="I77" s="20"/>
      <c r="J77" s="20"/>
      <c r="K77" s="20"/>
      <c r="L77" s="20"/>
      <c r="S77" s="31"/>
      <c r="T77" s="31"/>
      <c r="U77" s="31"/>
      <c r="V77" s="31"/>
      <c r="W77" s="31"/>
      <c r="X77" s="31"/>
      <c r="Y77" s="31"/>
      <c r="Z77" s="31"/>
      <c r="AA77" s="4"/>
      <c r="AB77" s="4"/>
      <c r="AC77" s="25"/>
      <c r="AD77" s="25"/>
      <c r="AE77" s="25"/>
      <c r="AF77" s="25"/>
      <c r="AG77" s="25"/>
    </row>
    <row r="78" spans="1:33" s="10" customFormat="1" ht="14.25">
      <c r="A78" s="16" t="s">
        <v>13</v>
      </c>
      <c r="B78" s="20">
        <f>+B79+B94</f>
        <v>1109492707.82</v>
      </c>
      <c r="C78" s="20">
        <f>+C79+C94</f>
        <v>1132166577.77</v>
      </c>
      <c r="D78" s="20">
        <f>+D79+D94</f>
        <v>1098411427.03</v>
      </c>
      <c r="E78" s="20">
        <f>+E79+E94</f>
        <v>1152015077.8600001</v>
      </c>
      <c r="F78" s="20">
        <f aca="true" t="shared" si="11" ref="F78:O78">+F79+F94</f>
        <v>1137999470.9099998</v>
      </c>
      <c r="G78" s="20">
        <f t="shared" si="11"/>
        <v>1313113425.8899999</v>
      </c>
      <c r="H78" s="20">
        <f t="shared" si="11"/>
        <v>1067685545.6199999</v>
      </c>
      <c r="I78" s="20">
        <f t="shared" si="11"/>
        <v>1125491196.39</v>
      </c>
      <c r="J78" s="20">
        <f t="shared" si="11"/>
        <v>1196090539.6599998</v>
      </c>
      <c r="K78" s="20">
        <f t="shared" si="11"/>
        <v>1219533727.62</v>
      </c>
      <c r="L78" s="20">
        <f t="shared" si="11"/>
        <v>1084806393</v>
      </c>
      <c r="M78" s="20">
        <f t="shared" si="11"/>
        <v>1089004330</v>
      </c>
      <c r="N78" s="20">
        <f t="shared" si="11"/>
        <v>962041169</v>
      </c>
      <c r="O78" s="20">
        <f t="shared" si="11"/>
        <v>917203502</v>
      </c>
      <c r="S78" s="31"/>
      <c r="T78" s="31"/>
      <c r="U78" s="31"/>
      <c r="V78" s="31"/>
      <c r="W78" s="31"/>
      <c r="X78" s="31"/>
      <c r="Y78" s="31"/>
      <c r="Z78" s="31"/>
      <c r="AA78" s="4"/>
      <c r="AB78" s="4"/>
      <c r="AC78" s="25"/>
      <c r="AD78" s="25"/>
      <c r="AE78" s="25"/>
      <c r="AF78" s="25"/>
      <c r="AG78" s="25"/>
    </row>
    <row r="79" spans="1:33" s="10" customFormat="1" ht="14.25">
      <c r="A79" s="17" t="s">
        <v>14</v>
      </c>
      <c r="B79" s="20">
        <f>SUM(B80:B93)</f>
        <v>860521148.61</v>
      </c>
      <c r="C79" s="20">
        <f>SUM(C80:C93)</f>
        <v>893816743.65</v>
      </c>
      <c r="D79" s="20">
        <f>SUM(D80:D93)</f>
        <v>857113440.5</v>
      </c>
      <c r="E79" s="20">
        <f>SUM(E80:E93)</f>
        <v>875749258.08</v>
      </c>
      <c r="F79" s="20">
        <f aca="true" t="shared" si="12" ref="F79:O79">SUM(F80:F93)</f>
        <v>852321320.1899999</v>
      </c>
      <c r="G79" s="20">
        <f t="shared" si="12"/>
        <v>1020553746.17</v>
      </c>
      <c r="H79" s="20">
        <f t="shared" si="12"/>
        <v>812163764.54</v>
      </c>
      <c r="I79" s="20">
        <f t="shared" si="12"/>
        <v>848856118.21</v>
      </c>
      <c r="J79" s="20">
        <f t="shared" si="12"/>
        <v>903392938</v>
      </c>
      <c r="K79" s="20">
        <f t="shared" si="12"/>
        <v>955729015.92</v>
      </c>
      <c r="L79" s="20">
        <f t="shared" si="12"/>
        <v>864503756</v>
      </c>
      <c r="M79" s="20">
        <f t="shared" si="12"/>
        <v>827045221</v>
      </c>
      <c r="N79" s="20">
        <f t="shared" si="12"/>
        <v>709114671</v>
      </c>
      <c r="O79" s="20">
        <f t="shared" si="12"/>
        <v>660835530</v>
      </c>
      <c r="S79" s="31"/>
      <c r="T79" s="31"/>
      <c r="U79" s="31"/>
      <c r="V79" s="31"/>
      <c r="W79" s="31"/>
      <c r="X79" s="31"/>
      <c r="Y79" s="31"/>
      <c r="Z79" s="31"/>
      <c r="AA79" s="4"/>
      <c r="AB79" s="4"/>
      <c r="AC79" s="25"/>
      <c r="AD79" s="25"/>
      <c r="AE79" s="25"/>
      <c r="AF79" s="25"/>
      <c r="AG79" s="25"/>
    </row>
    <row r="80" spans="1:33" s="10" customFormat="1" ht="14.25">
      <c r="A80" s="19" t="s">
        <v>62</v>
      </c>
      <c r="B80" s="2">
        <v>9423709.5</v>
      </c>
      <c r="C80" s="2">
        <v>11009463.530000001</v>
      </c>
      <c r="D80" s="2">
        <v>9242391.89</v>
      </c>
      <c r="E80" s="35">
        <v>9276944.58</v>
      </c>
      <c r="F80" s="2">
        <v>10049497.24</v>
      </c>
      <c r="G80" s="2">
        <v>9578530.49</v>
      </c>
      <c r="H80" s="2">
        <v>9714355.120000001</v>
      </c>
      <c r="I80" s="34">
        <v>9243003.71</v>
      </c>
      <c r="J80" s="35">
        <v>9638290.280000001</v>
      </c>
      <c r="K80" s="35">
        <v>10388985.200000001</v>
      </c>
      <c r="L80" s="37">
        <v>11228390</v>
      </c>
      <c r="M80" s="37">
        <v>10619409</v>
      </c>
      <c r="N80" s="37">
        <v>10210684</v>
      </c>
      <c r="O80" s="37">
        <v>9992745</v>
      </c>
      <c r="S80" s="31"/>
      <c r="T80" s="31"/>
      <c r="U80" s="31"/>
      <c r="V80" s="31"/>
      <c r="W80" s="31"/>
      <c r="X80" s="31"/>
      <c r="Y80" s="31"/>
      <c r="Z80" s="31"/>
      <c r="AA80" s="4"/>
      <c r="AB80" s="4"/>
      <c r="AC80" s="25"/>
      <c r="AD80" s="25"/>
      <c r="AE80" s="25"/>
      <c r="AF80" s="25"/>
      <c r="AG80" s="25"/>
    </row>
    <row r="81" spans="1:33" s="10" customFormat="1" ht="14.25">
      <c r="A81" s="19" t="s">
        <v>63</v>
      </c>
      <c r="B81" s="2">
        <v>14367027.81</v>
      </c>
      <c r="C81" s="2">
        <v>17291230.17</v>
      </c>
      <c r="D81" s="2">
        <v>14498058.05</v>
      </c>
      <c r="E81" s="35">
        <v>13886951.09</v>
      </c>
      <c r="F81" s="2">
        <v>10619829.6</v>
      </c>
      <c r="G81" s="2">
        <v>12617604.919999998</v>
      </c>
      <c r="H81" s="2">
        <v>9802360.06</v>
      </c>
      <c r="I81" s="34">
        <v>22088671.32</v>
      </c>
      <c r="J81" s="35">
        <v>10502296.42</v>
      </c>
      <c r="K81" s="35">
        <v>6932988</v>
      </c>
      <c r="L81" s="37">
        <v>5528931</v>
      </c>
      <c r="M81" s="37">
        <v>1556859</v>
      </c>
      <c r="N81" s="37">
        <v>1467074</v>
      </c>
      <c r="O81" s="37">
        <v>1588360</v>
      </c>
      <c r="S81" s="31"/>
      <c r="T81" s="31"/>
      <c r="U81" s="31"/>
      <c r="V81" s="31"/>
      <c r="W81" s="31"/>
      <c r="X81" s="31"/>
      <c r="Y81" s="31"/>
      <c r="Z81" s="31"/>
      <c r="AA81" s="4"/>
      <c r="AB81" s="4"/>
      <c r="AC81" s="25"/>
      <c r="AD81" s="25"/>
      <c r="AE81" s="25"/>
      <c r="AF81" s="25"/>
      <c r="AG81" s="25"/>
    </row>
    <row r="82" spans="1:33" s="10" customFormat="1" ht="14.25">
      <c r="A82" s="19" t="s">
        <v>64</v>
      </c>
      <c r="B82" s="2">
        <v>1866897</v>
      </c>
      <c r="C82" s="2">
        <v>2854692.0700000003</v>
      </c>
      <c r="D82" s="2">
        <v>2164402.76</v>
      </c>
      <c r="E82" s="35">
        <v>5292338.89</v>
      </c>
      <c r="F82" s="2">
        <v>3741658.46</v>
      </c>
      <c r="G82" s="2">
        <v>995400.85</v>
      </c>
      <c r="H82" s="2">
        <v>820740.88</v>
      </c>
      <c r="I82" s="34">
        <v>1070583.68</v>
      </c>
      <c r="J82" s="35">
        <v>1844693.3</v>
      </c>
      <c r="K82" s="35">
        <v>3334767.91</v>
      </c>
      <c r="L82" s="37">
        <v>3898457</v>
      </c>
      <c r="M82" s="37">
        <v>1616485</v>
      </c>
      <c r="N82" s="37">
        <v>1650525</v>
      </c>
      <c r="O82" s="37">
        <v>1487548</v>
      </c>
      <c r="S82" s="31"/>
      <c r="T82" s="31"/>
      <c r="U82" s="31"/>
      <c r="V82" s="31"/>
      <c r="W82" s="31"/>
      <c r="X82" s="31"/>
      <c r="Y82" s="31"/>
      <c r="Z82" s="31"/>
      <c r="AA82" s="4"/>
      <c r="AB82" s="4"/>
      <c r="AC82" s="25"/>
      <c r="AD82" s="25"/>
      <c r="AE82" s="25"/>
      <c r="AF82" s="25"/>
      <c r="AG82" s="25"/>
    </row>
    <row r="83" spans="1:33" s="10" customFormat="1" ht="14.25">
      <c r="A83" s="19" t="s">
        <v>65</v>
      </c>
      <c r="B83" s="2">
        <v>7437866.88</v>
      </c>
      <c r="C83" s="2">
        <v>8569995.030000001</v>
      </c>
      <c r="D83" s="2">
        <v>5850127.55</v>
      </c>
      <c r="E83" s="35">
        <v>7261231.959999999</v>
      </c>
      <c r="F83" s="2">
        <v>5613295.109999999</v>
      </c>
      <c r="G83" s="2">
        <v>7095059.41</v>
      </c>
      <c r="H83" s="2">
        <v>7801898.01</v>
      </c>
      <c r="I83" s="34">
        <v>7259419.310000001</v>
      </c>
      <c r="J83" s="35">
        <v>8743090.48</v>
      </c>
      <c r="K83" s="35">
        <v>8898387.02</v>
      </c>
      <c r="L83" s="37">
        <v>10182470</v>
      </c>
      <c r="M83" s="37">
        <v>7712064</v>
      </c>
      <c r="N83" s="37">
        <v>8236243</v>
      </c>
      <c r="O83" s="37">
        <v>8342090</v>
      </c>
      <c r="S83" s="31"/>
      <c r="T83" s="31"/>
      <c r="U83" s="31"/>
      <c r="V83" s="31"/>
      <c r="W83" s="31"/>
      <c r="X83" s="31"/>
      <c r="Y83" s="31"/>
      <c r="Z83" s="31"/>
      <c r="AA83" s="4"/>
      <c r="AB83" s="4"/>
      <c r="AC83" s="25"/>
      <c r="AD83" s="25"/>
      <c r="AE83" s="25"/>
      <c r="AF83" s="25"/>
      <c r="AG83" s="25"/>
    </row>
    <row r="84" spans="1:33" s="10" customFormat="1" ht="14.25">
      <c r="A84" s="19" t="s">
        <v>66</v>
      </c>
      <c r="B84" s="2">
        <v>65325372.97</v>
      </c>
      <c r="C84" s="2">
        <v>67003610.18</v>
      </c>
      <c r="D84" s="2">
        <v>63459332.61</v>
      </c>
      <c r="E84" s="35">
        <v>78771681.85999998</v>
      </c>
      <c r="F84" s="2">
        <v>50157138.29000001</v>
      </c>
      <c r="G84" s="2">
        <v>63179079.58</v>
      </c>
      <c r="H84" s="2">
        <v>48836489.18</v>
      </c>
      <c r="I84" s="34">
        <v>43588839.63</v>
      </c>
      <c r="J84" s="35">
        <v>41734355.650000006</v>
      </c>
      <c r="K84" s="35">
        <v>54999478.48</v>
      </c>
      <c r="L84" s="37">
        <v>56412539</v>
      </c>
      <c r="M84" s="37">
        <v>52269072</v>
      </c>
      <c r="N84" s="37">
        <v>54795724</v>
      </c>
      <c r="O84" s="37">
        <v>44884167</v>
      </c>
      <c r="S84" s="31"/>
      <c r="T84" s="31"/>
      <c r="U84" s="31"/>
      <c r="V84" s="31"/>
      <c r="W84" s="31"/>
      <c r="X84" s="31"/>
      <c r="Y84" s="31"/>
      <c r="Z84" s="31"/>
      <c r="AA84" s="4"/>
      <c r="AB84" s="4"/>
      <c r="AC84" s="25"/>
      <c r="AD84" s="25"/>
      <c r="AE84" s="25"/>
      <c r="AF84" s="25"/>
      <c r="AG84" s="25"/>
    </row>
    <row r="85" spans="1:33" s="10" customFormat="1" ht="14.25">
      <c r="A85" s="19" t="s">
        <v>67</v>
      </c>
      <c r="B85" s="2">
        <v>4905</v>
      </c>
      <c r="C85" s="2">
        <v>737</v>
      </c>
      <c r="D85" s="2">
        <v>0</v>
      </c>
      <c r="E85" s="35">
        <v>0</v>
      </c>
      <c r="F85" s="2">
        <v>0</v>
      </c>
      <c r="G85" s="2">
        <v>4997</v>
      </c>
      <c r="H85" s="2">
        <v>0</v>
      </c>
      <c r="I85" s="34">
        <v>0</v>
      </c>
      <c r="J85" s="35">
        <v>0</v>
      </c>
      <c r="K85" s="35">
        <v>0</v>
      </c>
      <c r="L85" s="37">
        <v>10453</v>
      </c>
      <c r="M85" s="37">
        <v>16047</v>
      </c>
      <c r="N85" s="37">
        <v>15884</v>
      </c>
      <c r="O85" s="37">
        <v>15203</v>
      </c>
      <c r="S85" s="31"/>
      <c r="T85" s="31"/>
      <c r="U85" s="31"/>
      <c r="V85" s="31"/>
      <c r="W85" s="31"/>
      <c r="X85" s="31"/>
      <c r="Y85" s="31"/>
      <c r="Z85" s="31"/>
      <c r="AA85" s="4"/>
      <c r="AB85" s="4"/>
      <c r="AC85" s="25"/>
      <c r="AD85" s="25"/>
      <c r="AE85" s="25"/>
      <c r="AF85" s="25"/>
      <c r="AG85" s="25"/>
    </row>
    <row r="86" spans="1:33" s="10" customFormat="1" ht="14.25">
      <c r="A86" s="19" t="s">
        <v>68</v>
      </c>
      <c r="B86" s="2">
        <v>4142264.06</v>
      </c>
      <c r="C86" s="2">
        <v>7194258.98</v>
      </c>
      <c r="D86" s="2">
        <v>3270652.68</v>
      </c>
      <c r="E86" s="35">
        <v>7435930.2</v>
      </c>
      <c r="F86" s="2">
        <v>119337.66000000003</v>
      </c>
      <c r="G86" s="2">
        <v>1973406.74</v>
      </c>
      <c r="H86" s="2">
        <v>2837791.71</v>
      </c>
      <c r="I86" s="34">
        <v>3200103.03</v>
      </c>
      <c r="J86" s="35">
        <v>2018624</v>
      </c>
      <c r="K86" s="35">
        <v>7690530</v>
      </c>
      <c r="L86" s="37">
        <v>4010268</v>
      </c>
      <c r="M86" s="37">
        <v>995188</v>
      </c>
      <c r="N86" s="37">
        <v>697499</v>
      </c>
      <c r="O86" s="37">
        <v>872927</v>
      </c>
      <c r="S86" s="31"/>
      <c r="T86" s="31"/>
      <c r="U86" s="31"/>
      <c r="V86" s="31"/>
      <c r="W86" s="31"/>
      <c r="X86" s="31"/>
      <c r="Y86" s="31"/>
      <c r="Z86" s="31"/>
      <c r="AA86" s="4"/>
      <c r="AB86" s="4"/>
      <c r="AC86" s="25"/>
      <c r="AD86" s="25"/>
      <c r="AE86" s="25"/>
      <c r="AF86" s="25"/>
      <c r="AG86" s="25"/>
    </row>
    <row r="87" spans="1:33" s="10" customFormat="1" ht="14.25">
      <c r="A87" s="19" t="s">
        <v>69</v>
      </c>
      <c r="B87" s="2">
        <v>8022086.260000001</v>
      </c>
      <c r="C87" s="2">
        <v>6698984.3</v>
      </c>
      <c r="D87" s="2">
        <v>5887826.91</v>
      </c>
      <c r="E87" s="35">
        <v>5324127.54</v>
      </c>
      <c r="F87" s="2">
        <v>9908547.43</v>
      </c>
      <c r="G87" s="2">
        <v>11802069.3</v>
      </c>
      <c r="H87" s="2">
        <v>10422803.690000001</v>
      </c>
      <c r="I87" s="34">
        <v>6161371.84</v>
      </c>
      <c r="J87" s="35">
        <v>16425999.41</v>
      </c>
      <c r="K87" s="35">
        <v>9222352.93</v>
      </c>
      <c r="L87" s="37">
        <v>11433688</v>
      </c>
      <c r="M87" s="37">
        <v>8357835</v>
      </c>
      <c r="N87" s="37">
        <v>6850075</v>
      </c>
      <c r="O87" s="37">
        <v>7141167</v>
      </c>
      <c r="S87" s="31"/>
      <c r="T87" s="31"/>
      <c r="U87" s="31"/>
      <c r="V87" s="31"/>
      <c r="W87" s="31"/>
      <c r="X87" s="31"/>
      <c r="Y87" s="31"/>
      <c r="Z87" s="31"/>
      <c r="AA87" s="4"/>
      <c r="AB87" s="4"/>
      <c r="AC87" s="25"/>
      <c r="AD87" s="25"/>
      <c r="AE87" s="25"/>
      <c r="AF87" s="25"/>
      <c r="AG87" s="25"/>
    </row>
    <row r="88" spans="1:33" s="10" customFormat="1" ht="14.25">
      <c r="A88" s="19" t="s">
        <v>70</v>
      </c>
      <c r="B88" s="2">
        <v>11586203.74</v>
      </c>
      <c r="C88" s="2">
        <v>15480183.71</v>
      </c>
      <c r="D88" s="2">
        <v>8404448.13</v>
      </c>
      <c r="E88" s="35">
        <v>6354414.4</v>
      </c>
      <c r="F88" s="2">
        <v>6356348.530000001</v>
      </c>
      <c r="G88" s="2">
        <v>8265521.75</v>
      </c>
      <c r="H88" s="2">
        <v>4244130.840000001</v>
      </c>
      <c r="I88" s="34">
        <v>10368167.75</v>
      </c>
      <c r="J88" s="35">
        <v>17967996.369999997</v>
      </c>
      <c r="K88" s="35">
        <v>10564103.749999998</v>
      </c>
      <c r="L88" s="37">
        <v>4702759</v>
      </c>
      <c r="M88" s="37">
        <v>7725822</v>
      </c>
      <c r="N88" s="37">
        <v>8157465</v>
      </c>
      <c r="O88" s="37">
        <v>4325607</v>
      </c>
      <c r="S88" s="31"/>
      <c r="T88" s="31"/>
      <c r="U88" s="31"/>
      <c r="V88" s="31"/>
      <c r="W88" s="31"/>
      <c r="X88" s="31"/>
      <c r="Y88" s="31"/>
      <c r="Z88" s="31"/>
      <c r="AA88" s="4"/>
      <c r="AB88" s="4"/>
      <c r="AC88" s="25"/>
      <c r="AD88" s="25"/>
      <c r="AE88" s="25"/>
      <c r="AF88" s="25"/>
      <c r="AG88" s="25"/>
    </row>
    <row r="89" spans="1:33" s="10" customFormat="1" ht="14.25">
      <c r="A89" s="19" t="s">
        <v>71</v>
      </c>
      <c r="B89" s="2">
        <v>2207361.94</v>
      </c>
      <c r="C89" s="2">
        <v>5863949.09</v>
      </c>
      <c r="D89" s="2">
        <v>610395.96</v>
      </c>
      <c r="E89" s="35">
        <v>42679.73</v>
      </c>
      <c r="F89" s="2">
        <v>0</v>
      </c>
      <c r="G89" s="2">
        <v>0</v>
      </c>
      <c r="H89" s="2">
        <v>0</v>
      </c>
      <c r="I89" s="34">
        <v>0</v>
      </c>
      <c r="J89" s="35">
        <v>35733.56</v>
      </c>
      <c r="K89" s="35">
        <v>151785</v>
      </c>
      <c r="L89" s="37">
        <v>29224</v>
      </c>
      <c r="M89" s="37">
        <v>58652</v>
      </c>
      <c r="N89" s="37">
        <v>584901</v>
      </c>
      <c r="O89" s="37">
        <v>294323</v>
      </c>
      <c r="S89" s="31"/>
      <c r="T89" s="31"/>
      <c r="U89" s="31"/>
      <c r="V89" s="31"/>
      <c r="W89" s="31"/>
      <c r="X89" s="31"/>
      <c r="Y89" s="31"/>
      <c r="Z89" s="31"/>
      <c r="AA89" s="4"/>
      <c r="AB89" s="4"/>
      <c r="AC89" s="25"/>
      <c r="AD89" s="25"/>
      <c r="AE89" s="25"/>
      <c r="AF89" s="25"/>
      <c r="AG89" s="25"/>
    </row>
    <row r="90" spans="1:33" s="10" customFormat="1" ht="14.25">
      <c r="A90" s="19" t="s">
        <v>72</v>
      </c>
      <c r="B90" s="2">
        <v>13727084.45</v>
      </c>
      <c r="C90" s="2">
        <v>12058612.74</v>
      </c>
      <c r="D90" s="2">
        <v>6484664.33</v>
      </c>
      <c r="E90" s="35">
        <v>3174326.79</v>
      </c>
      <c r="F90" s="2">
        <v>1162290.96</v>
      </c>
      <c r="G90" s="2">
        <v>8637068.57</v>
      </c>
      <c r="H90" s="2">
        <v>514569.83</v>
      </c>
      <c r="I90" s="34">
        <v>1245859.06</v>
      </c>
      <c r="J90" s="35">
        <v>1173671.69</v>
      </c>
      <c r="K90" s="35">
        <v>937327.69</v>
      </c>
      <c r="L90" s="37">
        <v>541817</v>
      </c>
      <c r="M90" s="37">
        <v>546260</v>
      </c>
      <c r="N90" s="37">
        <v>1561428</v>
      </c>
      <c r="O90" s="37">
        <v>1629350</v>
      </c>
      <c r="S90" s="31"/>
      <c r="T90" s="31"/>
      <c r="U90" s="31"/>
      <c r="V90" s="31"/>
      <c r="W90" s="31"/>
      <c r="X90" s="31"/>
      <c r="Y90" s="31"/>
      <c r="Z90" s="31"/>
      <c r="AA90" s="4"/>
      <c r="AB90" s="4"/>
      <c r="AC90" s="25"/>
      <c r="AD90" s="25"/>
      <c r="AE90" s="25"/>
      <c r="AF90" s="25"/>
      <c r="AG90" s="25"/>
    </row>
    <row r="91" spans="1:33" s="10" customFormat="1" ht="14.25">
      <c r="A91" s="19" t="s">
        <v>15</v>
      </c>
      <c r="B91" s="2">
        <v>630416981.49</v>
      </c>
      <c r="C91" s="2">
        <v>648283706.54</v>
      </c>
      <c r="D91" s="2">
        <v>648556509</v>
      </c>
      <c r="E91" s="35">
        <v>650556122</v>
      </c>
      <c r="F91" s="2">
        <v>659058522</v>
      </c>
      <c r="G91" s="2">
        <v>713408078</v>
      </c>
      <c r="H91" s="2">
        <v>578772458.64</v>
      </c>
      <c r="I91" s="34">
        <v>605703688.38</v>
      </c>
      <c r="J91" s="35">
        <v>617985858.48</v>
      </c>
      <c r="K91" s="35">
        <v>659397687</v>
      </c>
      <c r="L91" s="37">
        <v>585657864</v>
      </c>
      <c r="M91" s="37">
        <v>421284642</v>
      </c>
      <c r="N91" s="37">
        <v>366882522</v>
      </c>
      <c r="O91" s="37">
        <v>344156160</v>
      </c>
      <c r="S91" s="31"/>
      <c r="T91" s="31"/>
      <c r="U91" s="31"/>
      <c r="V91" s="31"/>
      <c r="W91" s="31"/>
      <c r="X91" s="31"/>
      <c r="Y91" s="31"/>
      <c r="Z91" s="31"/>
      <c r="AA91" s="4"/>
      <c r="AB91" s="4"/>
      <c r="AC91" s="25"/>
      <c r="AD91" s="25"/>
      <c r="AE91" s="25"/>
      <c r="AF91" s="25"/>
      <c r="AG91" s="25"/>
    </row>
    <row r="92" spans="1:33" s="10" customFormat="1" ht="14.25">
      <c r="A92" s="19" t="s">
        <v>73</v>
      </c>
      <c r="B92" s="2">
        <v>56583545.27</v>
      </c>
      <c r="C92" s="2">
        <v>54397338.22</v>
      </c>
      <c r="D92" s="2">
        <v>52325957.379999995</v>
      </c>
      <c r="E92" s="35">
        <v>57247773.099999994</v>
      </c>
      <c r="F92" s="2">
        <v>67033408.86</v>
      </c>
      <c r="G92" s="2">
        <v>151409263.17000002</v>
      </c>
      <c r="H92" s="2">
        <v>110886466.42999999</v>
      </c>
      <c r="I92" s="34">
        <v>113804820.92</v>
      </c>
      <c r="J92" s="35">
        <v>147359354.54</v>
      </c>
      <c r="K92" s="35">
        <v>152296566.13</v>
      </c>
      <c r="L92" s="37">
        <v>121934044</v>
      </c>
      <c r="M92" s="37">
        <v>247122775</v>
      </c>
      <c r="N92" s="37">
        <v>182938175</v>
      </c>
      <c r="O92" s="37">
        <v>165814716</v>
      </c>
      <c r="S92" s="31"/>
      <c r="T92" s="31"/>
      <c r="U92" s="31"/>
      <c r="V92" s="31"/>
      <c r="W92" s="31"/>
      <c r="X92" s="31"/>
      <c r="Y92" s="31"/>
      <c r="Z92" s="31"/>
      <c r="AA92" s="4"/>
      <c r="AB92" s="4"/>
      <c r="AC92" s="25"/>
      <c r="AD92" s="25"/>
      <c r="AE92" s="25"/>
      <c r="AF92" s="25"/>
      <c r="AG92" s="25"/>
    </row>
    <row r="93" spans="1:33" s="10" customFormat="1" ht="14.25">
      <c r="A93" s="19" t="s">
        <v>74</v>
      </c>
      <c r="B93" s="2">
        <v>35409842.239999995</v>
      </c>
      <c r="C93" s="2">
        <v>37109982.09</v>
      </c>
      <c r="D93" s="2">
        <v>36358673.25</v>
      </c>
      <c r="E93" s="35">
        <v>31124735.94</v>
      </c>
      <c r="F93" s="2">
        <v>28501446.049999997</v>
      </c>
      <c r="G93" s="2">
        <v>31587666.389999997</v>
      </c>
      <c r="H93" s="2">
        <v>27509700.150000002</v>
      </c>
      <c r="I93" s="34">
        <v>25121589.58</v>
      </c>
      <c r="J93" s="35">
        <v>27962973.82</v>
      </c>
      <c r="K93" s="35">
        <v>30914056.81</v>
      </c>
      <c r="L93" s="37">
        <v>48932852</v>
      </c>
      <c r="M93" s="37">
        <v>67164111</v>
      </c>
      <c r="N93" s="37">
        <v>65066472</v>
      </c>
      <c r="O93" s="37">
        <v>70291167</v>
      </c>
      <c r="S93" s="31"/>
      <c r="T93" s="31"/>
      <c r="U93" s="31"/>
      <c r="V93" s="31"/>
      <c r="W93" s="31"/>
      <c r="X93" s="31"/>
      <c r="Y93" s="31"/>
      <c r="Z93" s="31"/>
      <c r="AA93" s="4"/>
      <c r="AB93" s="4"/>
      <c r="AC93" s="25"/>
      <c r="AD93" s="25"/>
      <c r="AE93" s="25"/>
      <c r="AF93" s="25"/>
      <c r="AG93" s="25"/>
    </row>
    <row r="94" spans="1:33" s="10" customFormat="1" ht="14.25">
      <c r="A94" s="17" t="s">
        <v>16</v>
      </c>
      <c r="B94" s="20">
        <f aca="true" t="shared" si="13" ref="B94:O94">SUM(B95:B106)</f>
        <v>248971559.21</v>
      </c>
      <c r="C94" s="20">
        <f t="shared" si="13"/>
        <v>238349834.12</v>
      </c>
      <c r="D94" s="20">
        <f t="shared" si="13"/>
        <v>241297986.53</v>
      </c>
      <c r="E94" s="20">
        <f t="shared" si="13"/>
        <v>276265819.78000003</v>
      </c>
      <c r="F94" s="20">
        <f t="shared" si="13"/>
        <v>285678150.71999997</v>
      </c>
      <c r="G94" s="20">
        <f t="shared" si="13"/>
        <v>292559679.71999997</v>
      </c>
      <c r="H94" s="20">
        <f t="shared" si="13"/>
        <v>255521781.07999998</v>
      </c>
      <c r="I94" s="20">
        <f t="shared" si="13"/>
        <v>276635078.18</v>
      </c>
      <c r="J94" s="20">
        <f t="shared" si="13"/>
        <v>292697601.65999997</v>
      </c>
      <c r="K94" s="20">
        <f t="shared" si="13"/>
        <v>263804711.7</v>
      </c>
      <c r="L94" s="20">
        <f t="shared" si="13"/>
        <v>220302637</v>
      </c>
      <c r="M94" s="20">
        <f t="shared" si="13"/>
        <v>261959109</v>
      </c>
      <c r="N94" s="20">
        <f t="shared" si="13"/>
        <v>252926498</v>
      </c>
      <c r="O94" s="20">
        <f t="shared" si="13"/>
        <v>256367972</v>
      </c>
      <c r="S94" s="31"/>
      <c r="T94" s="31"/>
      <c r="U94" s="31"/>
      <c r="V94" s="31"/>
      <c r="W94" s="31"/>
      <c r="X94" s="31"/>
      <c r="Y94" s="31"/>
      <c r="Z94" s="31"/>
      <c r="AA94" s="4"/>
      <c r="AB94" s="4"/>
      <c r="AC94" s="25"/>
      <c r="AD94" s="25"/>
      <c r="AE94" s="25"/>
      <c r="AF94" s="25"/>
      <c r="AG94" s="25"/>
    </row>
    <row r="95" spans="1:33" s="10" customFormat="1" ht="14.25">
      <c r="A95" s="19" t="s">
        <v>62</v>
      </c>
      <c r="B95" s="2">
        <v>18500</v>
      </c>
      <c r="C95" s="2">
        <v>0</v>
      </c>
      <c r="D95" s="2">
        <v>22533</v>
      </c>
      <c r="E95" s="35">
        <v>11148</v>
      </c>
      <c r="F95" s="2">
        <v>0</v>
      </c>
      <c r="G95" s="2">
        <v>0</v>
      </c>
      <c r="H95" s="2">
        <v>55000</v>
      </c>
      <c r="I95" s="34">
        <v>6000</v>
      </c>
      <c r="J95" s="35">
        <v>13000</v>
      </c>
      <c r="K95" s="35">
        <v>11000</v>
      </c>
      <c r="L95" s="37">
        <v>0</v>
      </c>
      <c r="M95" s="37">
        <v>0</v>
      </c>
      <c r="N95" s="37">
        <v>0</v>
      </c>
      <c r="O95" s="37">
        <v>0</v>
      </c>
      <c r="S95" s="31"/>
      <c r="T95" s="31"/>
      <c r="U95" s="31"/>
      <c r="V95" s="31"/>
      <c r="W95" s="31"/>
      <c r="X95" s="31"/>
      <c r="Y95" s="31"/>
      <c r="Z95" s="31"/>
      <c r="AA95" s="4"/>
      <c r="AB95" s="4"/>
      <c r="AC95" s="25"/>
      <c r="AD95" s="25"/>
      <c r="AE95" s="25"/>
      <c r="AF95" s="25"/>
      <c r="AG95" s="25"/>
    </row>
    <row r="96" spans="1:33" s="10" customFormat="1" ht="14.25">
      <c r="A96" s="19" t="s">
        <v>63</v>
      </c>
      <c r="B96" s="2">
        <v>6304</v>
      </c>
      <c r="C96" s="2">
        <v>4563</v>
      </c>
      <c r="D96" s="2">
        <v>36198</v>
      </c>
      <c r="E96" s="35">
        <v>42415</v>
      </c>
      <c r="F96" s="2">
        <v>76314</v>
      </c>
      <c r="G96" s="2">
        <v>3339</v>
      </c>
      <c r="H96" s="2">
        <v>0</v>
      </c>
      <c r="I96" s="34">
        <v>0</v>
      </c>
      <c r="J96" s="35">
        <v>0</v>
      </c>
      <c r="K96" s="35">
        <v>14531</v>
      </c>
      <c r="L96" s="37">
        <v>0</v>
      </c>
      <c r="M96" s="37">
        <v>0</v>
      </c>
      <c r="N96" s="37">
        <v>0</v>
      </c>
      <c r="O96" s="37">
        <v>0</v>
      </c>
      <c r="S96" s="31"/>
      <c r="T96" s="31"/>
      <c r="U96" s="31"/>
      <c r="V96" s="31"/>
      <c r="W96" s="31"/>
      <c r="X96" s="31"/>
      <c r="Y96" s="31"/>
      <c r="Z96" s="31"/>
      <c r="AA96" s="4"/>
      <c r="AB96" s="4"/>
      <c r="AC96" s="25"/>
      <c r="AD96" s="25"/>
      <c r="AE96" s="25"/>
      <c r="AF96" s="25"/>
      <c r="AG96" s="25"/>
    </row>
    <row r="97" spans="1:33" s="10" customFormat="1" ht="14.25">
      <c r="A97" s="19" t="s">
        <v>65</v>
      </c>
      <c r="B97" s="2">
        <v>27889881.48</v>
      </c>
      <c r="C97" s="2">
        <v>11761612.889999999</v>
      </c>
      <c r="D97" s="2">
        <v>16649597.530000001</v>
      </c>
      <c r="E97" s="35">
        <v>16793577.21</v>
      </c>
      <c r="F97" s="2">
        <v>18482323.189999998</v>
      </c>
      <c r="G97" s="2">
        <v>23495769.4</v>
      </c>
      <c r="H97" s="2">
        <v>23445874.17</v>
      </c>
      <c r="I97" s="34">
        <v>9758846.78</v>
      </c>
      <c r="J97" s="35">
        <v>7727370.409999999</v>
      </c>
      <c r="K97" s="35">
        <v>6254050.89</v>
      </c>
      <c r="L97" s="37">
        <v>4383677</v>
      </c>
      <c r="M97" s="37">
        <v>13103771</v>
      </c>
      <c r="N97" s="37">
        <v>7693099</v>
      </c>
      <c r="O97" s="37">
        <v>4783497</v>
      </c>
      <c r="S97" s="31"/>
      <c r="T97" s="31"/>
      <c r="U97" s="31"/>
      <c r="V97" s="31"/>
      <c r="W97" s="31"/>
      <c r="X97" s="31"/>
      <c r="Y97" s="31"/>
      <c r="Z97" s="31"/>
      <c r="AA97" s="4"/>
      <c r="AB97" s="4"/>
      <c r="AC97" s="25"/>
      <c r="AD97" s="25"/>
      <c r="AE97" s="25"/>
      <c r="AF97" s="25"/>
      <c r="AG97" s="25"/>
    </row>
    <row r="98" spans="1:33" s="10" customFormat="1" ht="14.25">
      <c r="A98" s="19" t="s">
        <v>64</v>
      </c>
      <c r="B98" s="2">
        <v>348041</v>
      </c>
      <c r="C98" s="2">
        <v>377438</v>
      </c>
      <c r="D98" s="2">
        <v>555314.0900000001</v>
      </c>
      <c r="E98" s="35">
        <v>538929.25</v>
      </c>
      <c r="F98" s="2">
        <v>383708</v>
      </c>
      <c r="G98" s="2">
        <v>581185.9099999999</v>
      </c>
      <c r="H98" s="2">
        <v>843689</v>
      </c>
      <c r="I98" s="34">
        <v>416570</v>
      </c>
      <c r="J98" s="35">
        <v>647363</v>
      </c>
      <c r="K98" s="35">
        <v>946765</v>
      </c>
      <c r="L98" s="37">
        <v>526315</v>
      </c>
      <c r="M98" s="37">
        <v>485436</v>
      </c>
      <c r="N98" s="37">
        <v>393232</v>
      </c>
      <c r="O98" s="37">
        <v>368549</v>
      </c>
      <c r="S98" s="31"/>
      <c r="T98" s="31"/>
      <c r="U98" s="31"/>
      <c r="V98" s="31"/>
      <c r="W98" s="31"/>
      <c r="X98" s="31"/>
      <c r="Y98" s="31"/>
      <c r="Z98" s="31"/>
      <c r="AA98" s="4"/>
      <c r="AB98" s="4"/>
      <c r="AC98" s="25"/>
      <c r="AD98" s="25"/>
      <c r="AE98" s="25"/>
      <c r="AF98" s="25"/>
      <c r="AG98" s="25"/>
    </row>
    <row r="99" spans="1:33" s="10" customFormat="1" ht="14.25">
      <c r="A99" s="19" t="s">
        <v>66</v>
      </c>
      <c r="B99" s="2">
        <v>46662519.64</v>
      </c>
      <c r="C99" s="2">
        <v>52563141.41</v>
      </c>
      <c r="D99" s="2">
        <v>41659230.79</v>
      </c>
      <c r="E99" s="35">
        <v>41839857.19</v>
      </c>
      <c r="F99" s="2">
        <v>36838212.550000004</v>
      </c>
      <c r="G99" s="2">
        <v>56916437.19</v>
      </c>
      <c r="H99" s="2">
        <v>52311439.74</v>
      </c>
      <c r="I99" s="34">
        <v>64801065.65</v>
      </c>
      <c r="J99" s="35">
        <v>57314294.31</v>
      </c>
      <c r="K99" s="35">
        <v>62292608.98</v>
      </c>
      <c r="L99" s="37">
        <v>37066977</v>
      </c>
      <c r="M99" s="37">
        <v>44255957</v>
      </c>
      <c r="N99" s="37">
        <v>40550919</v>
      </c>
      <c r="O99" s="37">
        <v>44948471</v>
      </c>
      <c r="S99" s="31"/>
      <c r="T99" s="31"/>
      <c r="U99" s="31"/>
      <c r="V99" s="31"/>
      <c r="W99" s="31"/>
      <c r="X99" s="31"/>
      <c r="Y99" s="31"/>
      <c r="Z99" s="31"/>
      <c r="AA99" s="4"/>
      <c r="AB99" s="4"/>
      <c r="AC99" s="25"/>
      <c r="AD99" s="25"/>
      <c r="AE99" s="25"/>
      <c r="AF99" s="25"/>
      <c r="AG99" s="25"/>
    </row>
    <row r="100" spans="1:33" s="10" customFormat="1" ht="14.25">
      <c r="A100" s="19" t="s">
        <v>67</v>
      </c>
      <c r="B100" s="2">
        <v>41941539</v>
      </c>
      <c r="C100" s="2">
        <v>41445445</v>
      </c>
      <c r="D100" s="2">
        <v>39788055</v>
      </c>
      <c r="E100" s="35">
        <v>38151359</v>
      </c>
      <c r="F100" s="2">
        <v>37846215</v>
      </c>
      <c r="G100" s="2">
        <v>47192083</v>
      </c>
      <c r="H100" s="2">
        <v>44189632</v>
      </c>
      <c r="I100" s="34">
        <v>47288481.43</v>
      </c>
      <c r="J100" s="35">
        <v>46874411</v>
      </c>
      <c r="K100" s="35">
        <v>41561583</v>
      </c>
      <c r="L100" s="37">
        <v>38281961</v>
      </c>
      <c r="M100" s="37">
        <v>41548769</v>
      </c>
      <c r="N100" s="37">
        <v>38415471</v>
      </c>
      <c r="O100" s="37">
        <v>42708443</v>
      </c>
      <c r="S100" s="31"/>
      <c r="T100" s="31"/>
      <c r="U100" s="31"/>
      <c r="V100" s="31"/>
      <c r="W100" s="31"/>
      <c r="X100" s="31"/>
      <c r="Y100" s="31"/>
      <c r="Z100" s="31"/>
      <c r="AA100" s="4"/>
      <c r="AB100" s="4"/>
      <c r="AC100" s="25"/>
      <c r="AD100" s="25"/>
      <c r="AE100" s="25"/>
      <c r="AF100" s="25"/>
      <c r="AG100" s="25"/>
    </row>
    <row r="101" spans="1:33" s="10" customFormat="1" ht="14.25">
      <c r="A101" s="19" t="s">
        <v>68</v>
      </c>
      <c r="B101" s="2">
        <v>56935898.93</v>
      </c>
      <c r="C101" s="2">
        <v>56776188.85</v>
      </c>
      <c r="D101" s="2">
        <v>62744159.71</v>
      </c>
      <c r="E101" s="35">
        <v>77119017.97000001</v>
      </c>
      <c r="F101" s="2">
        <v>73213061.57</v>
      </c>
      <c r="G101" s="2">
        <v>87821274.69000001</v>
      </c>
      <c r="H101" s="2">
        <v>78456616.15</v>
      </c>
      <c r="I101" s="34">
        <v>94105556.97</v>
      </c>
      <c r="J101" s="35">
        <v>105124926.47999999</v>
      </c>
      <c r="K101" s="35">
        <v>92500833</v>
      </c>
      <c r="L101" s="37">
        <v>100958667</v>
      </c>
      <c r="M101" s="37">
        <v>99165441</v>
      </c>
      <c r="N101" s="37">
        <v>109404160</v>
      </c>
      <c r="O101" s="37">
        <v>102137250</v>
      </c>
      <c r="S101" s="31"/>
      <c r="T101" s="31"/>
      <c r="U101" s="31"/>
      <c r="V101" s="31"/>
      <c r="W101" s="31"/>
      <c r="X101" s="31"/>
      <c r="Y101" s="31"/>
      <c r="Z101" s="31"/>
      <c r="AA101" s="4"/>
      <c r="AB101" s="4"/>
      <c r="AC101" s="25"/>
      <c r="AD101" s="25"/>
      <c r="AE101" s="25"/>
      <c r="AF101" s="25"/>
      <c r="AG101" s="25"/>
    </row>
    <row r="102" spans="1:33" s="10" customFormat="1" ht="14.25">
      <c r="A102" s="19" t="s">
        <v>69</v>
      </c>
      <c r="B102" s="2">
        <v>518430.22</v>
      </c>
      <c r="C102" s="2">
        <v>930346.6</v>
      </c>
      <c r="D102" s="2">
        <v>1503992.21</v>
      </c>
      <c r="E102" s="35">
        <v>1492280.7699999998</v>
      </c>
      <c r="F102" s="2">
        <v>1867212.42</v>
      </c>
      <c r="G102" s="2">
        <v>5004808.79</v>
      </c>
      <c r="H102" s="2">
        <v>6205748.07</v>
      </c>
      <c r="I102" s="34">
        <v>6201218.18</v>
      </c>
      <c r="J102" s="35">
        <v>3672352</v>
      </c>
      <c r="K102" s="35">
        <v>2166353</v>
      </c>
      <c r="L102" s="37">
        <v>2650784</v>
      </c>
      <c r="M102" s="37">
        <v>1363527</v>
      </c>
      <c r="N102" s="37">
        <v>2175463</v>
      </c>
      <c r="O102" s="37">
        <v>1540425</v>
      </c>
      <c r="S102" s="31"/>
      <c r="T102" s="31"/>
      <c r="U102" s="31"/>
      <c r="V102" s="31"/>
      <c r="W102" s="31"/>
      <c r="X102" s="31"/>
      <c r="Y102" s="31"/>
      <c r="Z102" s="31"/>
      <c r="AA102" s="4"/>
      <c r="AB102" s="4"/>
      <c r="AC102" s="25"/>
      <c r="AD102" s="25"/>
      <c r="AE102" s="25"/>
      <c r="AF102" s="25"/>
      <c r="AG102" s="25"/>
    </row>
    <row r="103" spans="1:33" s="10" customFormat="1" ht="14.25">
      <c r="A103" s="19" t="s">
        <v>70</v>
      </c>
      <c r="B103" s="2">
        <v>15267847.129999999</v>
      </c>
      <c r="C103" s="2">
        <v>13595366.73</v>
      </c>
      <c r="D103" s="2">
        <v>9279405.47</v>
      </c>
      <c r="E103" s="35">
        <v>16158654.52</v>
      </c>
      <c r="F103" s="2">
        <v>11610400.93</v>
      </c>
      <c r="G103" s="2">
        <v>9411136.280000001</v>
      </c>
      <c r="H103" s="2">
        <v>21955384.54</v>
      </c>
      <c r="I103" s="34">
        <v>17709343.150000002</v>
      </c>
      <c r="J103" s="35">
        <v>12296373.559999999</v>
      </c>
      <c r="K103" s="35">
        <v>12473627.219999999</v>
      </c>
      <c r="L103" s="37">
        <v>8092804</v>
      </c>
      <c r="M103" s="37">
        <v>9592225</v>
      </c>
      <c r="N103" s="37">
        <v>13885157</v>
      </c>
      <c r="O103" s="37">
        <v>11626429</v>
      </c>
      <c r="S103" s="31"/>
      <c r="T103" s="31"/>
      <c r="U103" s="31"/>
      <c r="V103" s="31"/>
      <c r="W103" s="31"/>
      <c r="X103" s="31"/>
      <c r="Y103" s="31"/>
      <c r="Z103" s="31"/>
      <c r="AA103" s="4"/>
      <c r="AB103" s="4"/>
      <c r="AC103" s="25"/>
      <c r="AD103" s="25"/>
      <c r="AE103" s="25"/>
      <c r="AF103" s="25"/>
      <c r="AG103" s="25"/>
    </row>
    <row r="104" spans="1:33" s="10" customFormat="1" ht="14.25">
      <c r="A104" s="19" t="s">
        <v>71</v>
      </c>
      <c r="B104" s="2">
        <v>0</v>
      </c>
      <c r="C104" s="2">
        <v>122777</v>
      </c>
      <c r="D104" s="2">
        <v>119868</v>
      </c>
      <c r="E104" s="35">
        <v>0</v>
      </c>
      <c r="F104" s="2">
        <v>0</v>
      </c>
      <c r="G104" s="2">
        <v>0</v>
      </c>
      <c r="H104" s="2">
        <v>443781</v>
      </c>
      <c r="I104" s="34">
        <v>0</v>
      </c>
      <c r="J104" s="35">
        <v>5909573</v>
      </c>
      <c r="K104" s="35">
        <v>1079895</v>
      </c>
      <c r="L104" s="37">
        <v>174947</v>
      </c>
      <c r="M104" s="37">
        <v>240357</v>
      </c>
      <c r="N104" s="37">
        <v>289095</v>
      </c>
      <c r="O104" s="37">
        <v>230151</v>
      </c>
      <c r="S104" s="31"/>
      <c r="T104" s="31"/>
      <c r="U104" s="31"/>
      <c r="V104" s="31"/>
      <c r="W104" s="31"/>
      <c r="X104" s="31"/>
      <c r="Y104" s="31"/>
      <c r="Z104" s="31"/>
      <c r="AA104" s="4"/>
      <c r="AB104" s="4"/>
      <c r="AC104" s="25"/>
      <c r="AD104" s="25"/>
      <c r="AE104" s="25"/>
      <c r="AF104" s="25"/>
      <c r="AG104" s="25"/>
    </row>
    <row r="105" spans="1:33" s="10" customFormat="1" ht="14.25">
      <c r="A105" s="19" t="s">
        <v>72</v>
      </c>
      <c r="B105" s="2">
        <v>0</v>
      </c>
      <c r="C105" s="2">
        <v>336469.34</v>
      </c>
      <c r="D105" s="2">
        <v>358956.35</v>
      </c>
      <c r="E105" s="35">
        <v>1200000</v>
      </c>
      <c r="F105" s="2">
        <v>2287535.6</v>
      </c>
      <c r="G105" s="2">
        <v>790380</v>
      </c>
      <c r="H105" s="2">
        <v>0</v>
      </c>
      <c r="I105" s="34">
        <v>82383</v>
      </c>
      <c r="J105" s="35">
        <v>1464369</v>
      </c>
      <c r="K105" s="35">
        <v>0</v>
      </c>
      <c r="L105" s="37">
        <v>0</v>
      </c>
      <c r="M105" s="37">
        <v>1130245</v>
      </c>
      <c r="N105" s="37">
        <v>275755</v>
      </c>
      <c r="O105" s="37">
        <v>4540860</v>
      </c>
      <c r="S105" s="31"/>
      <c r="T105" s="31"/>
      <c r="U105" s="31"/>
      <c r="V105" s="31"/>
      <c r="W105" s="31"/>
      <c r="X105" s="31"/>
      <c r="Y105" s="31"/>
      <c r="Z105" s="31"/>
      <c r="AA105" s="4"/>
      <c r="AB105" s="4"/>
      <c r="AC105" s="25"/>
      <c r="AD105" s="25"/>
      <c r="AE105" s="25"/>
      <c r="AF105" s="25"/>
      <c r="AG105" s="25"/>
    </row>
    <row r="106" spans="1:33" s="10" customFormat="1" ht="14.25">
      <c r="A106" s="19" t="s">
        <v>75</v>
      </c>
      <c r="B106" s="2">
        <v>59382597.81</v>
      </c>
      <c r="C106" s="2">
        <v>60436485.3</v>
      </c>
      <c r="D106" s="2">
        <v>68580676.38</v>
      </c>
      <c r="E106" s="35">
        <v>82918580.87000002</v>
      </c>
      <c r="F106" s="2">
        <v>103073167.46</v>
      </c>
      <c r="G106" s="2">
        <v>61343265.45999999</v>
      </c>
      <c r="H106" s="2">
        <v>27614616.409999996</v>
      </c>
      <c r="I106" s="34">
        <v>36265613.019999996</v>
      </c>
      <c r="J106" s="35">
        <v>51653568.89999999</v>
      </c>
      <c r="K106" s="35">
        <v>44503464.61</v>
      </c>
      <c r="L106" s="37">
        <v>28166505</v>
      </c>
      <c r="M106" s="37">
        <v>51073381</v>
      </c>
      <c r="N106" s="37">
        <v>39844147</v>
      </c>
      <c r="O106" s="37">
        <v>43483897</v>
      </c>
      <c r="S106" s="31"/>
      <c r="T106" s="31"/>
      <c r="U106" s="31"/>
      <c r="V106" s="31"/>
      <c r="W106" s="31"/>
      <c r="X106" s="31"/>
      <c r="Y106" s="31"/>
      <c r="Z106" s="31"/>
      <c r="AA106" s="4"/>
      <c r="AB106" s="4"/>
      <c r="AC106" s="25"/>
      <c r="AD106" s="25"/>
      <c r="AE106" s="25"/>
      <c r="AF106" s="25"/>
      <c r="AG106" s="25"/>
    </row>
    <row r="107" spans="1:33" s="10" customFormat="1" ht="14.25">
      <c r="A107" s="19"/>
      <c r="B107" s="19"/>
      <c r="C107" s="19"/>
      <c r="D107" s="19"/>
      <c r="E107" s="19"/>
      <c r="F107" s="20"/>
      <c r="G107" s="20"/>
      <c r="H107" s="20"/>
      <c r="I107" s="20"/>
      <c r="J107" s="20"/>
      <c r="K107" s="20"/>
      <c r="L107" s="20"/>
      <c r="S107" s="31"/>
      <c r="T107" s="31"/>
      <c r="U107" s="31"/>
      <c r="V107" s="31"/>
      <c r="W107" s="31"/>
      <c r="X107" s="31"/>
      <c r="Y107" s="31"/>
      <c r="Z107" s="31"/>
      <c r="AA107" s="4"/>
      <c r="AB107" s="4"/>
      <c r="AC107" s="25"/>
      <c r="AD107" s="25"/>
      <c r="AE107" s="25"/>
      <c r="AF107" s="25"/>
      <c r="AG107" s="25"/>
    </row>
    <row r="108" spans="1:33" s="10" customFormat="1" ht="14.25">
      <c r="A108" s="14" t="s">
        <v>76</v>
      </c>
      <c r="B108" s="20">
        <f aca="true" t="shared" si="14" ref="B108:O108">SUM(B109:B111)</f>
        <v>397577232.24</v>
      </c>
      <c r="C108" s="20">
        <f t="shared" si="14"/>
        <v>381270999.65999997</v>
      </c>
      <c r="D108" s="20">
        <f t="shared" si="14"/>
        <v>521061279.74</v>
      </c>
      <c r="E108" s="20">
        <f t="shared" si="14"/>
        <v>355704168.34000003</v>
      </c>
      <c r="F108" s="20">
        <f t="shared" si="14"/>
        <v>382175676</v>
      </c>
      <c r="G108" s="20">
        <f t="shared" si="14"/>
        <v>369366941.66</v>
      </c>
      <c r="H108" s="20">
        <f t="shared" si="14"/>
        <v>424335996.95</v>
      </c>
      <c r="I108" s="20">
        <f t="shared" si="14"/>
        <v>309267673.39</v>
      </c>
      <c r="J108" s="20">
        <f t="shared" si="14"/>
        <v>267506945.21</v>
      </c>
      <c r="K108" s="20">
        <f t="shared" si="14"/>
        <v>176296695.19000003</v>
      </c>
      <c r="L108" s="20">
        <f t="shared" si="14"/>
        <v>239219962</v>
      </c>
      <c r="M108" s="20">
        <f t="shared" si="14"/>
        <v>333565860</v>
      </c>
      <c r="N108" s="20">
        <f t="shared" si="14"/>
        <v>336170071</v>
      </c>
      <c r="O108" s="20">
        <f t="shared" si="14"/>
        <v>366779381</v>
      </c>
      <c r="S108" s="31"/>
      <c r="T108" s="31"/>
      <c r="U108" s="31"/>
      <c r="V108" s="31"/>
      <c r="W108" s="31"/>
      <c r="X108" s="31"/>
      <c r="Y108" s="31"/>
      <c r="Z108" s="31"/>
      <c r="AA108" s="4"/>
      <c r="AB108" s="4"/>
      <c r="AC108" s="25"/>
      <c r="AD108" s="25"/>
      <c r="AE108" s="25"/>
      <c r="AF108" s="25"/>
      <c r="AG108" s="25"/>
    </row>
    <row r="109" spans="1:33" s="10" customFormat="1" ht="14.25">
      <c r="A109" s="16" t="s">
        <v>77</v>
      </c>
      <c r="B109" s="2">
        <v>351690880.76</v>
      </c>
      <c r="C109" s="2">
        <v>352706816.14</v>
      </c>
      <c r="D109" s="2">
        <v>494546661.55</v>
      </c>
      <c r="E109" s="35">
        <v>294062150.34000003</v>
      </c>
      <c r="F109" s="2">
        <v>344683936</v>
      </c>
      <c r="G109" s="2">
        <v>343402017.23</v>
      </c>
      <c r="H109" s="2">
        <v>403897848</v>
      </c>
      <c r="I109" s="34">
        <v>287421159.39</v>
      </c>
      <c r="J109" s="35">
        <v>246979669</v>
      </c>
      <c r="K109" s="35">
        <v>159519349.73000002</v>
      </c>
      <c r="L109" s="37">
        <v>222727729</v>
      </c>
      <c r="M109" s="37">
        <v>316280253</v>
      </c>
      <c r="N109" s="37">
        <v>316857061</v>
      </c>
      <c r="O109" s="37">
        <v>344021492</v>
      </c>
      <c r="S109" s="31"/>
      <c r="T109" s="31"/>
      <c r="U109" s="31"/>
      <c r="V109" s="31"/>
      <c r="W109" s="31"/>
      <c r="X109" s="31"/>
      <c r="Y109" s="31"/>
      <c r="Z109" s="31"/>
      <c r="AA109" s="4"/>
      <c r="AB109" s="4"/>
      <c r="AC109" s="25"/>
      <c r="AD109" s="25"/>
      <c r="AE109" s="25"/>
      <c r="AF109" s="25"/>
      <c r="AG109" s="25"/>
    </row>
    <row r="110" spans="1:33" s="10" customFormat="1" ht="16.5">
      <c r="A110" s="16" t="s">
        <v>83</v>
      </c>
      <c r="B110" s="2">
        <v>29728724.48</v>
      </c>
      <c r="C110" s="2">
        <v>25249183.52</v>
      </c>
      <c r="D110" s="2">
        <v>25144662.189999998</v>
      </c>
      <c r="E110" s="35">
        <v>21747586</v>
      </c>
      <c r="F110" s="2">
        <v>19876288</v>
      </c>
      <c r="G110" s="2">
        <v>17134924.43</v>
      </c>
      <c r="H110" s="2">
        <v>19247129</v>
      </c>
      <c r="I110" s="34">
        <v>17257754</v>
      </c>
      <c r="J110" s="35">
        <v>20054096.21</v>
      </c>
      <c r="K110" s="35">
        <v>12353314.5</v>
      </c>
      <c r="L110" s="37">
        <v>14243487</v>
      </c>
      <c r="M110" s="37">
        <v>12393126</v>
      </c>
      <c r="N110" s="37">
        <v>14698727</v>
      </c>
      <c r="O110" s="37">
        <v>14939956</v>
      </c>
      <c r="S110" s="31"/>
      <c r="T110" s="31"/>
      <c r="U110" s="31"/>
      <c r="V110" s="31"/>
      <c r="W110" s="31"/>
      <c r="X110" s="31"/>
      <c r="Y110" s="31"/>
      <c r="Z110" s="31"/>
      <c r="AA110" s="4"/>
      <c r="AB110" s="4"/>
      <c r="AC110" s="25"/>
      <c r="AD110" s="25"/>
      <c r="AE110" s="25"/>
      <c r="AF110" s="25"/>
      <c r="AG110" s="25"/>
    </row>
    <row r="111" spans="1:33" s="10" customFormat="1" ht="14.25">
      <c r="A111" s="16" t="s">
        <v>78</v>
      </c>
      <c r="B111" s="2">
        <v>16157627</v>
      </c>
      <c r="C111" s="2">
        <v>3315000</v>
      </c>
      <c r="D111" s="2">
        <v>1369956</v>
      </c>
      <c r="E111" s="35">
        <v>39894432</v>
      </c>
      <c r="F111" s="2">
        <v>17615452</v>
      </c>
      <c r="G111" s="2">
        <v>8830000</v>
      </c>
      <c r="H111" s="2">
        <v>1191019.95</v>
      </c>
      <c r="I111" s="34">
        <v>4588760</v>
      </c>
      <c r="J111" s="35">
        <v>473180</v>
      </c>
      <c r="K111" s="35">
        <v>4424030.96</v>
      </c>
      <c r="L111" s="37">
        <v>2248746</v>
      </c>
      <c r="M111" s="37">
        <v>4892481</v>
      </c>
      <c r="N111" s="37">
        <v>4614283</v>
      </c>
      <c r="O111" s="37">
        <v>7817933</v>
      </c>
      <c r="S111" s="31"/>
      <c r="T111" s="31"/>
      <c r="U111" s="31"/>
      <c r="V111" s="31"/>
      <c r="W111" s="31"/>
      <c r="X111" s="31"/>
      <c r="Y111" s="31"/>
      <c r="Z111" s="31"/>
      <c r="AA111" s="4"/>
      <c r="AB111" s="4"/>
      <c r="AC111" s="25"/>
      <c r="AD111" s="25"/>
      <c r="AE111" s="25"/>
      <c r="AF111" s="25"/>
      <c r="AG111" s="25"/>
    </row>
    <row r="112" spans="1:33" s="10" customFormat="1" ht="14.25">
      <c r="A112" s="6"/>
      <c r="B112" s="6"/>
      <c r="C112" s="6"/>
      <c r="D112" s="6"/>
      <c r="E112" s="6"/>
      <c r="F112" s="20"/>
      <c r="G112" s="20"/>
      <c r="H112" s="20"/>
      <c r="I112" s="20"/>
      <c r="J112" s="20"/>
      <c r="K112" s="20"/>
      <c r="L112" s="20"/>
      <c r="S112" s="31"/>
      <c r="T112" s="31"/>
      <c r="U112" s="31"/>
      <c r="V112" s="31"/>
      <c r="W112" s="31"/>
      <c r="X112" s="31"/>
      <c r="Y112" s="31"/>
      <c r="Z112" s="31"/>
      <c r="AA112" s="4"/>
      <c r="AB112" s="4"/>
      <c r="AC112" s="25"/>
      <c r="AD112" s="25"/>
      <c r="AE112" s="25"/>
      <c r="AF112" s="25"/>
      <c r="AG112" s="25"/>
    </row>
    <row r="113" spans="1:33" s="10" customFormat="1" ht="14.25">
      <c r="A113" s="14" t="s">
        <v>79</v>
      </c>
      <c r="B113" s="20">
        <f aca="true" t="shared" si="15" ref="B113:O113">SUM(B114:B115)</f>
        <v>358218183.67</v>
      </c>
      <c r="C113" s="20">
        <f t="shared" si="15"/>
        <v>370111456.15000004</v>
      </c>
      <c r="D113" s="20">
        <f t="shared" si="15"/>
        <v>363206071.82</v>
      </c>
      <c r="E113" s="20">
        <f t="shared" si="15"/>
        <v>379392837.14</v>
      </c>
      <c r="F113" s="20">
        <f t="shared" si="15"/>
        <v>357032706.64</v>
      </c>
      <c r="G113" s="20">
        <f t="shared" si="15"/>
        <v>353139780.95000005</v>
      </c>
      <c r="H113" s="20">
        <f t="shared" si="15"/>
        <v>341316889.68</v>
      </c>
      <c r="I113" s="20">
        <f t="shared" si="15"/>
        <v>366783043.34999996</v>
      </c>
      <c r="J113" s="20">
        <f t="shared" si="15"/>
        <v>358380466.41999996</v>
      </c>
      <c r="K113" s="20">
        <f t="shared" si="15"/>
        <v>371126387.31</v>
      </c>
      <c r="L113" s="20">
        <f t="shared" si="15"/>
        <v>340963797</v>
      </c>
      <c r="M113" s="20">
        <f t="shared" si="15"/>
        <v>328438077</v>
      </c>
      <c r="N113" s="20">
        <f t="shared" si="15"/>
        <v>295656308</v>
      </c>
      <c r="O113" s="20">
        <f t="shared" si="15"/>
        <v>286306796</v>
      </c>
      <c r="S113" s="31"/>
      <c r="T113" s="31"/>
      <c r="U113" s="31"/>
      <c r="V113" s="31"/>
      <c r="W113" s="31"/>
      <c r="X113" s="31"/>
      <c r="Y113" s="31"/>
      <c r="Z113" s="31"/>
      <c r="AA113" s="4"/>
      <c r="AB113" s="4"/>
      <c r="AC113" s="25"/>
      <c r="AD113" s="25"/>
      <c r="AE113" s="25"/>
      <c r="AF113" s="25"/>
      <c r="AG113" s="25"/>
    </row>
    <row r="114" spans="1:33" s="10" customFormat="1" ht="14.25">
      <c r="A114" s="16" t="s">
        <v>80</v>
      </c>
      <c r="B114" s="2">
        <v>358218183.67</v>
      </c>
      <c r="C114" s="2">
        <v>370111456.15000004</v>
      </c>
      <c r="D114" s="2">
        <v>363206071.82</v>
      </c>
      <c r="E114" s="35">
        <v>379392837.14</v>
      </c>
      <c r="F114" s="2">
        <v>357032706.64</v>
      </c>
      <c r="G114" s="2">
        <v>353139780.95000005</v>
      </c>
      <c r="H114" s="2">
        <v>341316889.68</v>
      </c>
      <c r="I114" s="34">
        <v>366783043.34999996</v>
      </c>
      <c r="J114" s="35">
        <v>358380466.41999996</v>
      </c>
      <c r="K114" s="35">
        <v>371126387.31</v>
      </c>
      <c r="L114" s="37">
        <v>340963797</v>
      </c>
      <c r="M114" s="37">
        <v>328438077</v>
      </c>
      <c r="N114" s="37">
        <v>295656308</v>
      </c>
      <c r="O114" s="37">
        <v>286306796</v>
      </c>
      <c r="S114" s="31"/>
      <c r="T114" s="31"/>
      <c r="U114" s="31"/>
      <c r="V114" s="31"/>
      <c r="W114" s="31"/>
      <c r="X114" s="31"/>
      <c r="Y114" s="31"/>
      <c r="Z114" s="31"/>
      <c r="AA114" s="4"/>
      <c r="AB114" s="4"/>
      <c r="AC114" s="25"/>
      <c r="AD114" s="25"/>
      <c r="AE114" s="25"/>
      <c r="AF114" s="25"/>
      <c r="AG114" s="25"/>
    </row>
    <row r="115" spans="1:33" s="10" customFormat="1" ht="14.25">
      <c r="A115" s="16" t="s">
        <v>81</v>
      </c>
      <c r="B115" s="2">
        <v>0</v>
      </c>
      <c r="C115" s="2">
        <v>0</v>
      </c>
      <c r="D115" s="2">
        <v>0</v>
      </c>
      <c r="E115" s="35">
        <v>0</v>
      </c>
      <c r="F115" s="2">
        <v>0</v>
      </c>
      <c r="G115" s="2">
        <v>0</v>
      </c>
      <c r="H115" s="2">
        <v>0</v>
      </c>
      <c r="I115" s="34">
        <v>0</v>
      </c>
      <c r="J115" s="35">
        <v>0</v>
      </c>
      <c r="K115" s="35">
        <v>0</v>
      </c>
      <c r="L115" s="37">
        <v>0</v>
      </c>
      <c r="M115" s="37">
        <v>0</v>
      </c>
      <c r="N115" s="37">
        <v>0</v>
      </c>
      <c r="O115" s="37">
        <v>0</v>
      </c>
      <c r="S115" s="31"/>
      <c r="T115" s="31"/>
      <c r="U115" s="31"/>
      <c r="V115" s="31"/>
      <c r="W115" s="31"/>
      <c r="X115" s="31"/>
      <c r="Y115" s="31"/>
      <c r="Z115" s="31"/>
      <c r="AA115" s="4"/>
      <c r="AB115" s="4"/>
      <c r="AC115" s="25"/>
      <c r="AD115" s="25"/>
      <c r="AE115" s="25"/>
      <c r="AF115" s="25"/>
      <c r="AG115" s="25"/>
    </row>
    <row r="116" spans="1:33" s="10" customFormat="1" ht="14.25">
      <c r="A116" s="21"/>
      <c r="B116" s="21"/>
      <c r="C116" s="21"/>
      <c r="D116" s="21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S116" s="31"/>
      <c r="T116" s="31"/>
      <c r="U116" s="31"/>
      <c r="V116" s="31"/>
      <c r="W116" s="31"/>
      <c r="X116" s="31"/>
      <c r="Y116" s="31"/>
      <c r="Z116" s="31"/>
      <c r="AA116" s="4"/>
      <c r="AB116" s="4"/>
      <c r="AC116" s="25"/>
      <c r="AD116" s="25"/>
      <c r="AE116" s="25"/>
      <c r="AF116" s="25"/>
      <c r="AG116" s="25"/>
    </row>
    <row r="117" spans="2:33" s="10" customFormat="1" ht="14.25">
      <c r="B117" s="23" t="s">
        <v>82</v>
      </c>
      <c r="C117" s="23"/>
      <c r="D117" s="23"/>
      <c r="E117" s="23"/>
      <c r="F117" s="23"/>
      <c r="G117" s="23"/>
      <c r="H117" s="23"/>
      <c r="I117" s="23"/>
      <c r="J117" s="23"/>
      <c r="K117" s="23"/>
      <c r="AA117" s="4"/>
      <c r="AB117" s="4"/>
      <c r="AC117" s="25"/>
      <c r="AD117" s="25"/>
      <c r="AE117" s="25"/>
      <c r="AF117" s="25"/>
      <c r="AG117" s="25"/>
    </row>
    <row r="118" spans="2:33" s="10" customFormat="1" ht="14.25">
      <c r="B118" s="6"/>
      <c r="C118" s="6"/>
      <c r="D118" s="6"/>
      <c r="E118" s="6"/>
      <c r="F118" s="6"/>
      <c r="G118" s="6"/>
      <c r="H118" s="6"/>
      <c r="I118" s="6"/>
      <c r="J118" s="6"/>
      <c r="K118" s="6"/>
      <c r="AA118" s="4"/>
      <c r="AB118" s="4"/>
      <c r="AC118" s="25"/>
      <c r="AD118" s="25"/>
      <c r="AE118" s="25"/>
      <c r="AF118" s="25"/>
      <c r="AG118" s="25"/>
    </row>
    <row r="119" spans="2:33" s="10" customFormat="1" ht="32.25" customHeight="1">
      <c r="B119" s="38" t="s">
        <v>90</v>
      </c>
      <c r="C119" s="38"/>
      <c r="D119" s="38"/>
      <c r="E119" s="38"/>
      <c r="F119" s="38"/>
      <c r="G119" s="38"/>
      <c r="H119" s="38"/>
      <c r="I119" s="24"/>
      <c r="J119" s="24"/>
      <c r="K119" s="2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25"/>
      <c r="AD119" s="25"/>
      <c r="AE119" s="25"/>
      <c r="AF119" s="25"/>
      <c r="AG119" s="25"/>
    </row>
    <row r="120" spans="1:33" s="10" customFormat="1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25"/>
      <c r="AD120" s="25"/>
      <c r="AE120" s="25"/>
      <c r="AF120" s="25"/>
      <c r="AG120" s="25"/>
    </row>
    <row r="121" spans="1:33" s="10" customFormat="1" ht="14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</sheetData>
  <sheetProtection/>
  <mergeCells count="1">
    <mergeCell ref="B119:H119"/>
  </mergeCells>
  <hyperlinks>
    <hyperlink ref="B119:H119" r:id="rId1" display="SOURCE:  New York State Office of the State Comptroller, &quot;Financial Data for Local Governments,&quot; https://www.osc.state.ny.us/localgov/datanstat/findata/index_choice.htm (last viewed November 18, 2019)."/>
  </hyperlinks>
  <printOptions/>
  <pageMargins left="0.75" right="0.75" top="1" bottom="1" header="0.5" footer="0.5"/>
  <pageSetup fitToHeight="2" horizontalDpi="600" verticalDpi="600" orientation="landscape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2019-11-22T20:29:46Z</cp:lastPrinted>
  <dcterms:created xsi:type="dcterms:W3CDTF">2010-01-07T21:38:33Z</dcterms:created>
  <dcterms:modified xsi:type="dcterms:W3CDTF">2022-03-01T19:49:24Z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