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2012-13" sheetId="1" r:id="rId1"/>
    <sheet name="2010-11" sheetId="2" r:id="rId2"/>
    <sheet name="2009-10" sheetId="3" r:id="rId3"/>
    <sheet name="2008-09" sheetId="4" r:id="rId4"/>
    <sheet name="2007-08" sheetId="5" r:id="rId5"/>
    <sheet name="2006-07" sheetId="6" r:id="rId6"/>
    <sheet name="2004-05" sheetId="7" r:id="rId7"/>
    <sheet name="2003-04" sheetId="8" r:id="rId8"/>
    <sheet name="2002-03" sheetId="9" r:id="rId9"/>
    <sheet name="2001-02" sheetId="10" r:id="rId10"/>
    <sheet name="2000-01" sheetId="11" r:id="rId11"/>
    <sheet name="1999-2000" sheetId="12" r:id="rId12"/>
  </sheets>
  <definedNames>
    <definedName name="_xlnm.Print_Area" localSheetId="0">'2012-13'!$A$1:$J$29</definedName>
  </definedNames>
  <calcPr fullCalcOnLoad="1"/>
</workbook>
</file>

<file path=xl/sharedStrings.xml><?xml version="1.0" encoding="utf-8"?>
<sst xmlns="http://schemas.openxmlformats.org/spreadsheetml/2006/main" count="266" uniqueCount="51">
  <si>
    <t>Activity</t>
  </si>
  <si>
    <t>Amount</t>
  </si>
  <si>
    <t>Percent</t>
  </si>
  <si>
    <t>Change</t>
  </si>
  <si>
    <t>- - - Millions of Dollars - - -</t>
  </si>
  <si>
    <t>Total Federal Adjusted Gross Income</t>
  </si>
  <si>
    <t>Total Tax Liability</t>
  </si>
  <si>
    <t>- - - Dollars - - -</t>
  </si>
  <si>
    <t>Average Tax Liability</t>
  </si>
  <si>
    <t xml:space="preserve">  Total New York Adjusted Gross Income</t>
  </si>
  <si>
    <t xml:space="preserve">  Total Deductions Used</t>
  </si>
  <si>
    <t xml:space="preserve">  Total Value of Exemptions Used</t>
  </si>
  <si>
    <t>Selected Tax Filing, Structure, and Taxpayer Statistics for Resident Taxpayers</t>
  </si>
  <si>
    <t xml:space="preserve">  Number of Taxable Returns</t>
  </si>
  <si>
    <t xml:space="preserve">  Number of Nontaxable Returns</t>
  </si>
  <si>
    <t>- - - Major Items (thousands) - - -</t>
  </si>
  <si>
    <t>1  Includes nontaxable resident returns. The dollar amounts in the table pertain only to taxable returns.</t>
  </si>
  <si>
    <t xml:space="preserve">  Total Taxable Income</t>
  </si>
  <si>
    <r>
      <t>Total Number of Returns</t>
    </r>
    <r>
      <rPr>
        <vertAlign val="superscript"/>
        <sz val="11"/>
        <rFont val="Arial"/>
        <family val="2"/>
      </rPr>
      <t>1</t>
    </r>
  </si>
  <si>
    <t xml:space="preserve">                   </t>
  </si>
  <si>
    <t>SOURCE:  New York State Department of Taxation and Finance; www.tax.ny.gov/research/stats/stat_pit/personal_income_tax_returns/analysis_of_2013_personal_income_tax_returns.htm (last viewed December 15, 2016).</t>
  </si>
  <si>
    <t>New York State—2012-13</t>
  </si>
  <si>
    <t>- - - Major Items  (thousands) - - -</t>
  </si>
  <si>
    <t>Total Taxable Income</t>
  </si>
  <si>
    <t>New York State—2010-11</t>
  </si>
  <si>
    <t xml:space="preserve">                  </t>
  </si>
  <si>
    <t>SOURCE:  New York State Department of Taxation and Finance; www.tax.ny.gov/research/stats/stat_pit/analysis_of_personal_income_tax_returns.htm (last viewed July 17, 2015).</t>
  </si>
  <si>
    <t>New York State—2009 and 2010</t>
  </si>
  <si>
    <t>SOURCE:  New York State Department of Taxation and Finance; www.tax.ny.gov/research/stats/stat_pit/analysis_of_personal_income_tax_returns.htm (last viewed February 19, 2014).</t>
  </si>
  <si>
    <t>New York State—2008 and 2009</t>
  </si>
  <si>
    <t xml:space="preserve">                 </t>
  </si>
  <si>
    <t>SOURCE:  New York State Department of Taxation and Finance; www.tax.ny.gov/research/stats/stat_pit/analysis_of_personal_income_tax_returns.htm (last viewed November 21, 2012).</t>
  </si>
  <si>
    <t>New York State—2007 and 2008</t>
  </si>
  <si>
    <t>SOURCE:  New York State Department of Taxation and Finance; www.tax.ny.gov/research/stats/stat_pit/analysis_of_personal_income_tax_returns.htm (last viewed September 2, 2011).</t>
  </si>
  <si>
    <t>New York State—2006 and 2007</t>
  </si>
  <si>
    <t>SOURCE:  New York State Department of Taxation and Finance; www.tax.ny.gov/research/stats/stat_pit/analysis_of_personal_income_tax_returns.htm (last viewed December 17, 2010).</t>
  </si>
  <si>
    <t>New York State—2004 and 2005</t>
  </si>
  <si>
    <t xml:space="preserve">                </t>
  </si>
  <si>
    <t>SOURCE:  New York State Department of Taxation and Finance; www.tax.state.ny.us/stat_pit/analysis_of_personal_income_tax_returns.htm (last viewed March 21, 2008).</t>
  </si>
  <si>
    <t>New York State—2003 and 2004</t>
  </si>
  <si>
    <t>New York State—2002 and 2003</t>
  </si>
  <si>
    <t>SOURCE:  New York State Department of Taxation and Finance; www.tax.state.ny.us/stat_pit/analysis_of_personal_income_tax_returns.htm (last viewed March 21, 2007).</t>
  </si>
  <si>
    <t>Selected Tax Filing, Structure and Taxpayer Statistics for Resident Taxpayers</t>
  </si>
  <si>
    <t>New York State—2001 and 2002</t>
  </si>
  <si>
    <t>NOTE: The aggregate data presented are computed values obtained by applying weights to variables compiled from a sample study of tax returns. Some variables in the sample study are subtotals and totals of other variables. Summed amounts may not necessarily agree with totals captured from returns and are subject to specific tolerances. Rounding differences in the data arise from the weighting and aggregating processes applied to these variables. Additional differences result from publishing data that are rounded to the nearest million. Therefore, data users are cautioned when summing rounded, aggregated values found in this table.</t>
  </si>
  <si>
    <t>SOURCE:  New York State Department of Taxation and Finance; www.tax.state.ny.us/stat_pit/analysis_of_personal_income_tax_returns.htm (last viewed February 22, 2006).</t>
  </si>
  <si>
    <t>New York State—2000 and 2001</t>
  </si>
  <si>
    <t>SOURCE:  New York State Department of Taxation and Finance; www.tax.state.ny.us/stat_pit/Analysis_of_Personal_Income_Tax_Returns.htm. (last viewed February 2, 2005).</t>
  </si>
  <si>
    <t>$     370</t>
  </si>
  <si>
    <t>New York State—1999 and 2000</t>
  </si>
  <si>
    <t>SOURCE:  New York State Department of Taxation and Finance; http://www.tax.state.ny.us/stat_pit/Pit00/Pit00_Table_3.htm (last viewed February 27, 2004).</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</si>
</sst>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
    <numFmt numFmtId="169" formatCode="0.000%"/>
    <numFmt numFmtId="170" formatCode="0.0"/>
    <numFmt numFmtId="171" formatCode="&quot;$&quot;#,##0.00"/>
    <numFmt numFmtId="172" formatCode="&quot;$&quot;#,##0.0"/>
    <numFmt numFmtId="173" formatCode="&quot;$&quot;#,##0"/>
    <numFmt numFmtId="174" formatCode="[$-409]dddd\,\ mmmm\ d\,\ yyyy"/>
    <numFmt numFmtId="175" formatCode="[$-409]h:mm:ss\ AM/PM"/>
  </numFmts>
  <fonts count="49">
    <font>
      <sz val="12"/>
      <name val="Rockwell"/>
      <family val="0"/>
    </font>
    <font>
      <b/>
      <sz val="18"/>
      <color indexed="8"/>
      <name val="Rockwell"/>
      <family val="0"/>
    </font>
    <font>
      <sz val="10"/>
      <name val="Arial"/>
      <family val="0"/>
    </font>
    <font>
      <sz val="12"/>
      <name val="Clearface Regular"/>
      <family val="1"/>
    </font>
    <font>
      <u val="single"/>
      <sz val="10.45"/>
      <color indexed="12"/>
      <name val="Rockwell"/>
      <family val="1"/>
    </font>
    <font>
      <u val="single"/>
      <sz val="10.45"/>
      <color indexed="36"/>
      <name val="Rockwell"/>
      <family val="1"/>
    </font>
    <font>
      <sz val="11"/>
      <name val="Arial"/>
      <family val="2"/>
    </font>
    <font>
      <b/>
      <sz val="11"/>
      <color indexed="10"/>
      <name val="Arial"/>
      <family val="2"/>
    </font>
    <font>
      <b/>
      <sz val="11"/>
      <name val="Arial"/>
      <family val="2"/>
    </font>
    <font>
      <vertAlign val="superscript"/>
      <sz val="11"/>
      <name val="Arial"/>
      <family val="2"/>
    </font>
    <font>
      <sz val="11"/>
      <color indexed="8"/>
      <name val="Arial"/>
      <family val="2"/>
    </font>
    <font>
      <b/>
      <sz val="16"/>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Arial"/>
      <family val="2"/>
    </font>
    <font>
      <sz val="11"/>
      <color rgb="FFFF0000"/>
      <name val="Arial"/>
      <family val="2"/>
    </font>
  </fonts>
  <fills count="35">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bottom style="thin"/>
    </border>
  </borders>
  <cellStyleXfs count="58">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2" fillId="27" borderId="0" applyNumberFormat="0" applyBorder="0" applyAlignment="0" applyProtection="0"/>
    <xf numFmtId="0" fontId="33" fillId="28" borderId="1" applyNumberFormat="0" applyAlignment="0" applyProtection="0"/>
    <xf numFmtId="0" fontId="34" fillId="29" borderId="2" applyNumberFormat="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30"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1" borderId="1" applyNumberFormat="0" applyAlignment="0" applyProtection="0"/>
    <xf numFmtId="0" fontId="41" fillId="0" borderId="6" applyNumberFormat="0" applyFill="0" applyAlignment="0" applyProtection="0"/>
    <xf numFmtId="0" fontId="42" fillId="32" borderId="0" applyNumberFormat="0" applyBorder="0" applyAlignment="0" applyProtection="0"/>
    <xf numFmtId="0" fontId="0" fillId="33" borderId="7" applyNumberFormat="0" applyFont="0" applyAlignment="0" applyProtection="0"/>
    <xf numFmtId="0" fontId="43" fillId="28" borderId="8" applyNumberFormat="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8">
    <xf numFmtId="0" fontId="0" fillId="2" borderId="0" xfId="0" applyNumberFormat="1" applyAlignment="1">
      <alignment/>
    </xf>
    <xf numFmtId="0" fontId="3" fillId="2" borderId="0" xfId="0" applyNumberFormat="1" applyFont="1" applyAlignment="1">
      <alignment/>
    </xf>
    <xf numFmtId="3" fontId="3" fillId="2" borderId="0" xfId="0" applyNumberFormat="1" applyFont="1" applyAlignment="1">
      <alignment/>
    </xf>
    <xf numFmtId="3" fontId="3" fillId="2" borderId="0" xfId="0" applyNumberFormat="1" applyFont="1" applyAlignment="1">
      <alignment horizontal="right"/>
    </xf>
    <xf numFmtId="0" fontId="3" fillId="2" borderId="0" xfId="0" applyNumberFormat="1" applyFont="1" applyAlignment="1">
      <alignment horizontal="right"/>
    </xf>
    <xf numFmtId="0" fontId="6" fillId="2" borderId="0" xfId="0" applyNumberFormat="1" applyFont="1" applyAlignment="1">
      <alignment horizontal="centerContinuous"/>
    </xf>
    <xf numFmtId="0" fontId="47" fillId="34" borderId="0" xfId="0" applyNumberFormat="1" applyFont="1" applyFill="1" applyAlignment="1">
      <alignment/>
    </xf>
    <xf numFmtId="0" fontId="6" fillId="2" borderId="0" xfId="0" applyNumberFormat="1" applyFont="1" applyAlignment="1">
      <alignment/>
    </xf>
    <xf numFmtId="0" fontId="6" fillId="34" borderId="0" xfId="0" applyNumberFormat="1" applyFont="1" applyFill="1" applyAlignment="1">
      <alignment/>
    </xf>
    <xf numFmtId="0" fontId="6" fillId="2" borderId="10" xfId="0" applyNumberFormat="1" applyFont="1" applyBorder="1" applyAlignment="1">
      <alignment/>
    </xf>
    <xf numFmtId="0" fontId="6" fillId="2" borderId="10" xfId="0" applyNumberFormat="1" applyFont="1" applyBorder="1" applyAlignment="1">
      <alignment horizontal="right"/>
    </xf>
    <xf numFmtId="0" fontId="6" fillId="2" borderId="11" xfId="0" applyNumberFormat="1" applyFont="1" applyBorder="1" applyAlignment="1">
      <alignment/>
    </xf>
    <xf numFmtId="0" fontId="6" fillId="2" borderId="11" xfId="0" applyNumberFormat="1" applyFont="1" applyBorder="1" applyAlignment="1">
      <alignment horizontal="right"/>
    </xf>
    <xf numFmtId="0" fontId="6" fillId="2" borderId="0" xfId="0" applyNumberFormat="1" applyFont="1" applyBorder="1" applyAlignment="1">
      <alignment horizontal="right"/>
    </xf>
    <xf numFmtId="0" fontId="6" fillId="2" borderId="0" xfId="0" applyNumberFormat="1" applyFont="1" applyAlignment="1">
      <alignment horizontal="right"/>
    </xf>
    <xf numFmtId="0" fontId="8" fillId="34" borderId="0" xfId="0" applyNumberFormat="1" applyFont="1" applyFill="1" applyAlignment="1">
      <alignment/>
    </xf>
    <xf numFmtId="3" fontId="6" fillId="2" borderId="0" xfId="0" applyNumberFormat="1" applyFont="1" applyAlignment="1">
      <alignment horizontal="right"/>
    </xf>
    <xf numFmtId="3" fontId="6" fillId="2" borderId="0" xfId="0" applyNumberFormat="1" applyFont="1" applyAlignment="1">
      <alignment/>
    </xf>
    <xf numFmtId="165" fontId="6" fillId="2" borderId="0" xfId="0" applyNumberFormat="1" applyFont="1" applyAlignment="1">
      <alignment/>
    </xf>
    <xf numFmtId="3" fontId="10" fillId="2" borderId="0" xfId="0" applyNumberFormat="1" applyFont="1" applyBorder="1" applyAlignment="1">
      <alignment horizontal="right" vertical="center" wrapText="1"/>
    </xf>
    <xf numFmtId="3" fontId="6" fillId="2" borderId="0" xfId="0" applyNumberFormat="1" applyFont="1" applyBorder="1" applyAlignment="1">
      <alignment horizontal="right"/>
    </xf>
    <xf numFmtId="0" fontId="8" fillId="2" borderId="0" xfId="0" applyNumberFormat="1" applyFont="1" applyAlignment="1">
      <alignment/>
    </xf>
    <xf numFmtId="3" fontId="48" fillId="2" borderId="0" xfId="0" applyNumberFormat="1" applyFont="1" applyAlignment="1">
      <alignment/>
    </xf>
    <xf numFmtId="0" fontId="48" fillId="2" borderId="0" xfId="0" applyNumberFormat="1" applyFont="1" applyAlignment="1">
      <alignment/>
    </xf>
    <xf numFmtId="0" fontId="6" fillId="2" borderId="12" xfId="0" applyNumberFormat="1" applyFont="1" applyBorder="1" applyAlignment="1">
      <alignment/>
    </xf>
    <xf numFmtId="3" fontId="6" fillId="2" borderId="12" xfId="0" applyNumberFormat="1" applyFont="1" applyBorder="1" applyAlignment="1">
      <alignment horizontal="right"/>
    </xf>
    <xf numFmtId="3" fontId="6" fillId="2" borderId="0" xfId="0" applyNumberFormat="1" applyFont="1" applyBorder="1" applyAlignment="1">
      <alignment/>
    </xf>
    <xf numFmtId="0" fontId="6" fillId="34" borderId="0" xfId="49" applyNumberFormat="1" applyFont="1" applyFill="1" applyAlignment="1" applyProtection="1">
      <alignment/>
      <protection/>
    </xf>
    <xf numFmtId="0" fontId="11" fillId="2" borderId="0" xfId="0" applyNumberFormat="1" applyFont="1" applyAlignment="1">
      <alignment horizontal="left"/>
    </xf>
    <xf numFmtId="165" fontId="6" fillId="34" borderId="0" xfId="0" applyNumberFormat="1" applyFont="1" applyFill="1" applyAlignment="1">
      <alignment/>
    </xf>
    <xf numFmtId="173" fontId="6" fillId="2" borderId="0" xfId="0" applyNumberFormat="1" applyFont="1" applyAlignment="1" quotePrefix="1">
      <alignment horizontal="right"/>
    </xf>
    <xf numFmtId="173" fontId="6" fillId="2" borderId="0" xfId="0" applyNumberFormat="1" applyFont="1" applyAlignment="1">
      <alignment horizontal="right"/>
    </xf>
    <xf numFmtId="173" fontId="10" fillId="2" borderId="0" xfId="0" applyNumberFormat="1" applyFont="1" applyBorder="1" applyAlignment="1">
      <alignment horizontal="right" vertical="center" wrapText="1"/>
    </xf>
    <xf numFmtId="173" fontId="6" fillId="2" borderId="0" xfId="0" applyNumberFormat="1" applyFont="1" applyAlignment="1">
      <alignment/>
    </xf>
    <xf numFmtId="173" fontId="6" fillId="2" borderId="0" xfId="0" applyNumberFormat="1" applyFont="1" applyBorder="1" applyAlignment="1">
      <alignment horizontal="right"/>
    </xf>
    <xf numFmtId="3" fontId="6" fillId="2" borderId="0" xfId="0" applyNumberFormat="1" applyFont="1" applyAlignment="1" quotePrefix="1">
      <alignment horizontal="right"/>
    </xf>
    <xf numFmtId="0" fontId="7" fillId="2" borderId="0" xfId="0" applyNumberFormat="1" applyFont="1" applyAlignment="1">
      <alignment/>
    </xf>
    <xf numFmtId="0" fontId="6" fillId="2" borderId="0" xfId="0" applyNumberFormat="1" applyFont="1" applyBorder="1" applyAlignment="1">
      <alignment/>
    </xf>
    <xf numFmtId="0" fontId="6" fillId="2" borderId="13" xfId="0" applyNumberFormat="1" applyFont="1" applyBorder="1" applyAlignment="1">
      <alignment horizontal="right"/>
    </xf>
    <xf numFmtId="0" fontId="11" fillId="2" borderId="0" xfId="0" applyNumberFormat="1" applyFont="1" applyAlignment="1">
      <alignment/>
    </xf>
    <xf numFmtId="0" fontId="6" fillId="2" borderId="0" xfId="0" applyNumberFormat="1" applyFont="1" applyAlignment="1" quotePrefix="1">
      <alignment horizontal="center"/>
    </xf>
    <xf numFmtId="0" fontId="6" fillId="2" borderId="0" xfId="0" applyNumberFormat="1" applyFont="1" applyAlignment="1">
      <alignment horizontal="center"/>
    </xf>
    <xf numFmtId="3" fontId="6" fillId="2" borderId="0" xfId="0" applyNumberFormat="1" applyFont="1" applyAlignment="1" quotePrefix="1">
      <alignment horizontal="center"/>
    </xf>
    <xf numFmtId="3" fontId="6" fillId="2" borderId="0" xfId="0" applyNumberFormat="1" applyFont="1" applyAlignment="1">
      <alignment horizontal="center"/>
    </xf>
    <xf numFmtId="0" fontId="6" fillId="2" borderId="13" xfId="0" applyNumberFormat="1" applyFont="1" applyBorder="1" applyAlignment="1">
      <alignment horizontal="center"/>
    </xf>
    <xf numFmtId="0" fontId="6" fillId="2" borderId="0" xfId="0" applyNumberFormat="1" applyFont="1" applyAlignment="1">
      <alignment horizontal="left" wrapText="1"/>
    </xf>
    <xf numFmtId="0" fontId="6" fillId="2" borderId="0" xfId="0" applyNumberFormat="1" applyFont="1" applyBorder="1" applyAlignment="1">
      <alignment horizontal="left" wrapText="1"/>
    </xf>
    <xf numFmtId="0" fontId="4" fillId="2" borderId="0" xfId="49" applyNumberFormat="1" applyFill="1" applyAlignment="1" applyProtection="1">
      <alignment horizontal="left" wrapText="1"/>
      <protection/>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ny.gov/research/stats/stat_pit/personal_income_tax_returns/analysis_of_2013_personal_income_tax_returns.ht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4"/>
  <sheetViews>
    <sheetView tabSelected="1" showOutlineSymbols="0" zoomScalePageLayoutView="0" workbookViewId="0" topLeftCell="A1">
      <selection activeCell="A1" sqref="A1"/>
    </sheetView>
  </sheetViews>
  <sheetFormatPr defaultColWidth="11.4453125" defaultRowHeight="15.75"/>
  <cols>
    <col min="1" max="1" width="40.77734375" style="1" customWidth="1"/>
    <col min="2" max="3" width="11.6640625" style="4" customWidth="1"/>
    <col min="4" max="4" width="11.4453125" style="4" customWidth="1"/>
    <col min="5" max="5" width="13.5546875" style="4" customWidth="1"/>
    <col min="6" max="6" width="1.66796875" style="1" customWidth="1"/>
    <col min="7" max="16384" width="11.4453125" style="1" customWidth="1"/>
  </cols>
  <sheetData>
    <row r="1" spans="1:11" ht="20.25">
      <c r="A1" s="28" t="s">
        <v>12</v>
      </c>
      <c r="B1" s="5"/>
      <c r="C1" s="5"/>
      <c r="D1" s="5"/>
      <c r="E1" s="5"/>
      <c r="F1" s="5"/>
      <c r="G1" s="6"/>
      <c r="H1" s="7"/>
      <c r="I1" s="7"/>
      <c r="J1" s="7"/>
      <c r="K1" s="7"/>
    </row>
    <row r="2" spans="1:11" ht="20.25">
      <c r="A2" s="28" t="s">
        <v>21</v>
      </c>
      <c r="B2" s="5"/>
      <c r="C2" s="5"/>
      <c r="D2" s="5"/>
      <c r="E2" s="5"/>
      <c r="F2" s="5"/>
      <c r="H2" s="7"/>
      <c r="I2" s="7"/>
      <c r="J2" s="7"/>
      <c r="K2" s="7"/>
    </row>
    <row r="3" spans="1:11" ht="15.75">
      <c r="A3" s="5"/>
      <c r="B3" s="5"/>
      <c r="C3" s="5"/>
      <c r="D3" s="5"/>
      <c r="E3" s="5"/>
      <c r="F3" s="5"/>
      <c r="G3" s="8"/>
      <c r="H3" s="7"/>
      <c r="I3" s="7"/>
      <c r="J3" s="7"/>
      <c r="K3" s="7"/>
    </row>
    <row r="4" spans="1:11" ht="15.75">
      <c r="A4" s="9"/>
      <c r="B4" s="10"/>
      <c r="C4" s="10"/>
      <c r="D4" s="44" t="s">
        <v>3</v>
      </c>
      <c r="E4" s="44"/>
      <c r="F4" s="7"/>
      <c r="G4" s="6"/>
      <c r="H4" s="7"/>
      <c r="I4" s="7"/>
      <c r="J4" s="7"/>
      <c r="K4" s="7"/>
    </row>
    <row r="5" spans="1:11" ht="15.75">
      <c r="A5" s="11" t="s">
        <v>0</v>
      </c>
      <c r="B5" s="12">
        <v>2012</v>
      </c>
      <c r="C5" s="12">
        <v>2013</v>
      </c>
      <c r="D5" s="12" t="s">
        <v>1</v>
      </c>
      <c r="E5" s="12" t="s">
        <v>2</v>
      </c>
      <c r="F5" s="13"/>
      <c r="G5" s="6"/>
      <c r="H5" s="7"/>
      <c r="I5" s="7"/>
      <c r="J5" s="7"/>
      <c r="K5" s="7"/>
    </row>
    <row r="6" spans="1:11" ht="15.75">
      <c r="A6" s="7"/>
      <c r="B6" s="14"/>
      <c r="C6" s="14"/>
      <c r="D6" s="14"/>
      <c r="E6" s="14"/>
      <c r="F6" s="7"/>
      <c r="G6" s="8"/>
      <c r="H6" s="7"/>
      <c r="I6" s="7"/>
      <c r="J6" s="7"/>
      <c r="K6" s="7"/>
    </row>
    <row r="7" spans="1:11" ht="15.75">
      <c r="A7" s="7"/>
      <c r="B7" s="40" t="s">
        <v>15</v>
      </c>
      <c r="C7" s="41"/>
      <c r="D7" s="41"/>
      <c r="E7" s="41"/>
      <c r="F7" s="7"/>
      <c r="G7" s="15"/>
      <c r="H7" s="7"/>
      <c r="I7" s="7"/>
      <c r="J7" s="7"/>
      <c r="K7" s="7"/>
    </row>
    <row r="8" spans="1:11" ht="17.25">
      <c r="A8" s="7" t="s">
        <v>18</v>
      </c>
      <c r="B8" s="16">
        <f>SUM(B9:B10)</f>
        <v>8848</v>
      </c>
      <c r="C8" s="16">
        <f>SUM(C9:C10)</f>
        <v>8961</v>
      </c>
      <c r="D8" s="16">
        <f>+C8-B8</f>
        <v>113</v>
      </c>
      <c r="E8" s="29">
        <v>0.013000000000000001</v>
      </c>
      <c r="F8" s="17"/>
      <c r="G8" s="7"/>
      <c r="H8" s="17"/>
      <c r="I8" s="18"/>
      <c r="J8" s="7"/>
      <c r="K8" s="7"/>
    </row>
    <row r="9" spans="1:11" ht="15.75">
      <c r="A9" s="7" t="s">
        <v>13</v>
      </c>
      <c r="B9" s="16">
        <v>5866</v>
      </c>
      <c r="C9" s="19">
        <v>5941</v>
      </c>
      <c r="D9" s="16">
        <v>75</v>
      </c>
      <c r="E9" s="29">
        <v>0.013000000000000001</v>
      </c>
      <c r="F9" s="17"/>
      <c r="G9" s="7"/>
      <c r="H9" s="17"/>
      <c r="I9" s="18"/>
      <c r="J9" s="7"/>
      <c r="K9" s="7"/>
    </row>
    <row r="10" spans="1:11" ht="15.75">
      <c r="A10" s="7" t="s">
        <v>14</v>
      </c>
      <c r="B10" s="16">
        <v>2982</v>
      </c>
      <c r="C10" s="19">
        <v>3020</v>
      </c>
      <c r="D10" s="16">
        <v>38</v>
      </c>
      <c r="E10" s="29">
        <v>0.013000000000000001</v>
      </c>
      <c r="F10" s="17"/>
      <c r="G10" s="7"/>
      <c r="H10" s="17"/>
      <c r="I10" s="18"/>
      <c r="J10" s="7"/>
      <c r="K10" s="7"/>
    </row>
    <row r="11" spans="1:11" ht="15.75">
      <c r="A11" s="7"/>
      <c r="B11" s="16"/>
      <c r="C11" s="20"/>
      <c r="D11" s="16"/>
      <c r="E11" s="16"/>
      <c r="F11" s="17"/>
      <c r="G11" s="7"/>
      <c r="H11" s="7"/>
      <c r="I11" s="7"/>
      <c r="J11" s="7"/>
      <c r="K11" s="7"/>
    </row>
    <row r="12" spans="1:11" ht="15.75">
      <c r="A12" s="7"/>
      <c r="B12" s="42" t="s">
        <v>4</v>
      </c>
      <c r="C12" s="43"/>
      <c r="D12" s="43"/>
      <c r="E12" s="43"/>
      <c r="F12" s="17"/>
      <c r="G12" s="21"/>
      <c r="H12" s="7"/>
      <c r="I12" s="7"/>
      <c r="J12" s="7"/>
      <c r="K12" s="7"/>
    </row>
    <row r="13" spans="1:11" ht="15.75">
      <c r="A13" s="7" t="s">
        <v>5</v>
      </c>
      <c r="B13" s="30">
        <v>628963</v>
      </c>
      <c r="C13" s="30">
        <v>627481</v>
      </c>
      <c r="D13" s="30">
        <v>-1483</v>
      </c>
      <c r="E13" s="29">
        <v>-0.002</v>
      </c>
      <c r="F13" s="17"/>
      <c r="G13" s="22"/>
      <c r="H13" s="17"/>
      <c r="I13" s="7"/>
      <c r="J13" s="7"/>
      <c r="K13" s="7"/>
    </row>
    <row r="14" spans="1:11" ht="15.75">
      <c r="A14" s="7" t="s">
        <v>9</v>
      </c>
      <c r="B14" s="31">
        <v>604063</v>
      </c>
      <c r="C14" s="32">
        <v>601623</v>
      </c>
      <c r="D14" s="31">
        <v>-2440</v>
      </c>
      <c r="E14" s="29">
        <v>-0.004</v>
      </c>
      <c r="F14" s="17"/>
      <c r="G14" s="7"/>
      <c r="H14" s="17"/>
      <c r="I14" s="18"/>
      <c r="J14" s="7"/>
      <c r="K14" s="7"/>
    </row>
    <row r="15" spans="1:11" ht="15.75">
      <c r="A15" s="7" t="s">
        <v>10</v>
      </c>
      <c r="B15" s="31">
        <v>82908</v>
      </c>
      <c r="C15" s="32">
        <v>83302</v>
      </c>
      <c r="D15" s="31">
        <v>394</v>
      </c>
      <c r="E15" s="29">
        <v>0.005</v>
      </c>
      <c r="F15" s="17"/>
      <c r="G15" s="7"/>
      <c r="H15" s="17"/>
      <c r="I15" s="18"/>
      <c r="J15" s="7"/>
      <c r="K15" s="7"/>
    </row>
    <row r="16" spans="1:11" ht="15.75">
      <c r="A16" s="7" t="s">
        <v>11</v>
      </c>
      <c r="B16" s="31">
        <v>3198</v>
      </c>
      <c r="C16" s="32">
        <v>3192</v>
      </c>
      <c r="D16" s="31">
        <v>-5</v>
      </c>
      <c r="E16" s="29">
        <v>-0.002</v>
      </c>
      <c r="F16" s="17"/>
      <c r="G16" s="7"/>
      <c r="H16" s="17"/>
      <c r="I16" s="18"/>
      <c r="J16" s="7"/>
      <c r="K16" s="7"/>
    </row>
    <row r="17" spans="1:11" ht="15.75">
      <c r="A17" s="7" t="s">
        <v>17</v>
      </c>
      <c r="B17" s="33">
        <v>517972</v>
      </c>
      <c r="C17" s="33">
        <v>515219</v>
      </c>
      <c r="D17" s="33">
        <v>-2753</v>
      </c>
      <c r="E17" s="29">
        <v>-0.005</v>
      </c>
      <c r="F17" s="17"/>
      <c r="G17" s="23"/>
      <c r="H17" s="17"/>
      <c r="I17" s="18"/>
      <c r="J17" s="7"/>
      <c r="K17" s="7"/>
    </row>
    <row r="18" spans="1:11" ht="15.75">
      <c r="A18" s="7"/>
      <c r="B18" s="31"/>
      <c r="C18" s="34"/>
      <c r="D18" s="31"/>
      <c r="E18" s="16"/>
      <c r="F18" s="17"/>
      <c r="G18" s="7"/>
      <c r="H18" s="7"/>
      <c r="I18" s="7"/>
      <c r="J18" s="7"/>
      <c r="K18" s="7"/>
    </row>
    <row r="19" spans="1:11" ht="15.75">
      <c r="A19" s="7" t="s">
        <v>6</v>
      </c>
      <c r="B19" s="31">
        <v>33208</v>
      </c>
      <c r="C19" s="32">
        <v>32647</v>
      </c>
      <c r="D19" s="31">
        <v>-561</v>
      </c>
      <c r="E19" s="29">
        <v>-0.017</v>
      </c>
      <c r="F19" s="17"/>
      <c r="G19" s="7"/>
      <c r="H19" s="17"/>
      <c r="I19" s="18"/>
      <c r="J19" s="7"/>
      <c r="K19" s="7"/>
    </row>
    <row r="20" spans="1:11" ht="15.75">
      <c r="A20" s="7"/>
      <c r="B20" s="16"/>
      <c r="C20" s="16"/>
      <c r="D20" s="16"/>
      <c r="E20" s="16"/>
      <c r="F20" s="17"/>
      <c r="G20" s="7"/>
      <c r="H20" s="7"/>
      <c r="I20" s="7"/>
      <c r="J20" s="7"/>
      <c r="K20" s="7"/>
    </row>
    <row r="21" spans="1:11" ht="15.75">
      <c r="A21" s="7"/>
      <c r="B21" s="42" t="s">
        <v>7</v>
      </c>
      <c r="C21" s="43"/>
      <c r="D21" s="43"/>
      <c r="E21" s="43"/>
      <c r="F21" s="17"/>
      <c r="G21" s="21"/>
      <c r="H21" s="7"/>
      <c r="I21" s="7"/>
      <c r="J21" s="7"/>
      <c r="K21" s="7"/>
    </row>
    <row r="22" spans="1:11" ht="15.75">
      <c r="A22" s="7" t="s">
        <v>8</v>
      </c>
      <c r="B22" s="30">
        <v>5661</v>
      </c>
      <c r="C22" s="30">
        <v>5495</v>
      </c>
      <c r="D22" s="30">
        <v>-166</v>
      </c>
      <c r="E22" s="29">
        <v>-0.028999999999999998</v>
      </c>
      <c r="F22" s="17"/>
      <c r="G22" s="22"/>
      <c r="H22" s="17"/>
      <c r="I22" s="18"/>
      <c r="J22" s="7"/>
      <c r="K22" s="7"/>
    </row>
    <row r="23" spans="1:11" ht="15.75">
      <c r="A23" s="24"/>
      <c r="B23" s="25"/>
      <c r="C23" s="25"/>
      <c r="D23" s="25"/>
      <c r="E23" s="25"/>
      <c r="F23" s="26"/>
      <c r="G23" s="23"/>
      <c r="H23" s="7"/>
      <c r="I23" s="7"/>
      <c r="J23" s="7"/>
      <c r="K23" s="7"/>
    </row>
    <row r="24" spans="1:11" ht="15.75">
      <c r="A24" s="7" t="s">
        <v>16</v>
      </c>
      <c r="B24" s="16"/>
      <c r="C24" s="16"/>
      <c r="D24" s="16"/>
      <c r="E24" s="16"/>
      <c r="F24" s="17"/>
      <c r="G24" s="23"/>
      <c r="H24" s="7"/>
      <c r="I24" s="7"/>
      <c r="J24" s="7"/>
      <c r="K24" s="7"/>
    </row>
    <row r="25" spans="1:11" ht="15.75">
      <c r="A25" s="7"/>
      <c r="B25" s="16"/>
      <c r="C25" s="16"/>
      <c r="D25" s="16"/>
      <c r="E25" s="16"/>
      <c r="F25" s="17"/>
      <c r="G25" s="7"/>
      <c r="H25" s="7"/>
      <c r="I25" s="7"/>
      <c r="J25" s="7"/>
      <c r="K25" s="7"/>
    </row>
    <row r="26" spans="1:11" ht="52.5" customHeight="1">
      <c r="A26" s="47" t="s">
        <v>20</v>
      </c>
      <c r="B26" s="47"/>
      <c r="C26" s="47"/>
      <c r="D26" s="47"/>
      <c r="E26" s="47"/>
      <c r="F26" s="17"/>
      <c r="G26" s="7"/>
      <c r="H26" s="7"/>
      <c r="I26" s="7"/>
      <c r="J26" s="7"/>
      <c r="K26" s="7"/>
    </row>
    <row r="27" spans="1:11" ht="15.75">
      <c r="A27" s="27" t="s">
        <v>19</v>
      </c>
      <c r="B27" s="16"/>
      <c r="C27" s="16"/>
      <c r="D27" s="16"/>
      <c r="E27" s="16"/>
      <c r="F27" s="17"/>
      <c r="G27" s="7"/>
      <c r="H27" s="7"/>
      <c r="I27" s="7"/>
      <c r="J27" s="7"/>
      <c r="K27" s="7"/>
    </row>
    <row r="28" spans="1:11" ht="15.75">
      <c r="A28" s="7"/>
      <c r="B28" s="16"/>
      <c r="C28" s="16"/>
      <c r="D28" s="16"/>
      <c r="E28" s="16"/>
      <c r="F28" s="17"/>
      <c r="G28" s="7"/>
      <c r="H28" s="7"/>
      <c r="I28" s="7"/>
      <c r="J28" s="7"/>
      <c r="K28" s="7"/>
    </row>
    <row r="29" spans="1:11" ht="15.75">
      <c r="A29" s="7"/>
      <c r="B29" s="16"/>
      <c r="C29" s="16"/>
      <c r="D29" s="16"/>
      <c r="E29" s="16"/>
      <c r="F29" s="17"/>
      <c r="G29" s="7"/>
      <c r="H29" s="7"/>
      <c r="I29" s="7"/>
      <c r="J29" s="7"/>
      <c r="K29" s="7"/>
    </row>
    <row r="30" spans="1:11" ht="15.75">
      <c r="A30" s="7"/>
      <c r="B30" s="16"/>
      <c r="C30" s="16"/>
      <c r="D30" s="14"/>
      <c r="E30" s="14"/>
      <c r="F30" s="17"/>
      <c r="G30" s="7"/>
      <c r="H30" s="7"/>
      <c r="I30" s="7"/>
      <c r="J30" s="7"/>
      <c r="K30" s="7"/>
    </row>
    <row r="31" spans="1:11" ht="15.75">
      <c r="A31" s="7"/>
      <c r="B31" s="16"/>
      <c r="C31" s="16"/>
      <c r="D31" s="14"/>
      <c r="E31" s="14"/>
      <c r="F31" s="17"/>
      <c r="G31" s="7"/>
      <c r="H31" s="7"/>
      <c r="I31" s="7"/>
      <c r="J31" s="7"/>
      <c r="K31" s="7"/>
    </row>
    <row r="32" spans="1:11" ht="15.75">
      <c r="A32" s="7"/>
      <c r="B32" s="16"/>
      <c r="C32" s="16"/>
      <c r="D32" s="14"/>
      <c r="E32" s="14"/>
      <c r="F32" s="17"/>
      <c r="G32" s="7"/>
      <c r="H32" s="7"/>
      <c r="I32" s="7"/>
      <c r="J32" s="7"/>
      <c r="K32" s="7"/>
    </row>
    <row r="33" spans="1:11" ht="15.75">
      <c r="A33" s="7"/>
      <c r="B33" s="16"/>
      <c r="C33" s="16"/>
      <c r="D33" s="14"/>
      <c r="E33" s="14"/>
      <c r="F33" s="17"/>
      <c r="G33" s="7"/>
      <c r="H33" s="7"/>
      <c r="I33" s="7"/>
      <c r="J33" s="7"/>
      <c r="K33" s="7"/>
    </row>
    <row r="34" spans="1:11" ht="15.75">
      <c r="A34" s="7"/>
      <c r="B34" s="16"/>
      <c r="C34" s="16"/>
      <c r="D34" s="14"/>
      <c r="E34" s="14"/>
      <c r="F34" s="17"/>
      <c r="G34" s="7"/>
      <c r="H34" s="7"/>
      <c r="I34" s="7"/>
      <c r="J34" s="7"/>
      <c r="K34" s="7"/>
    </row>
    <row r="35" spans="1:11" ht="15.75">
      <c r="A35" s="7"/>
      <c r="B35" s="16"/>
      <c r="C35" s="16"/>
      <c r="D35" s="14"/>
      <c r="E35" s="14"/>
      <c r="F35" s="17"/>
      <c r="G35" s="7"/>
      <c r="H35" s="7"/>
      <c r="I35" s="7"/>
      <c r="J35" s="7"/>
      <c r="K35" s="7"/>
    </row>
    <row r="36" spans="1:11" ht="15.75">
      <c r="A36" s="7"/>
      <c r="B36" s="16"/>
      <c r="C36" s="16"/>
      <c r="D36" s="14"/>
      <c r="E36" s="14"/>
      <c r="F36" s="17"/>
      <c r="G36" s="7"/>
      <c r="H36" s="7"/>
      <c r="I36" s="7"/>
      <c r="J36" s="7"/>
      <c r="K36" s="7"/>
    </row>
    <row r="37" spans="1:11" ht="15.75">
      <c r="A37" s="7"/>
      <c r="B37" s="16"/>
      <c r="C37" s="16"/>
      <c r="D37" s="14"/>
      <c r="E37" s="14"/>
      <c r="F37" s="17"/>
      <c r="G37" s="7"/>
      <c r="H37" s="7"/>
      <c r="I37" s="7"/>
      <c r="J37" s="7"/>
      <c r="K37" s="7"/>
    </row>
    <row r="38" spans="1:11" ht="15.75">
      <c r="A38" s="7"/>
      <c r="B38" s="16"/>
      <c r="C38" s="16"/>
      <c r="D38" s="14"/>
      <c r="E38" s="14"/>
      <c r="F38" s="17"/>
      <c r="G38" s="7"/>
      <c r="H38" s="7"/>
      <c r="I38" s="7"/>
      <c r="J38" s="7"/>
      <c r="K38" s="7"/>
    </row>
    <row r="39" spans="1:11" ht="15.75">
      <c r="A39" s="7"/>
      <c r="B39" s="16"/>
      <c r="C39" s="16"/>
      <c r="D39" s="14"/>
      <c r="E39" s="14"/>
      <c r="F39" s="17"/>
      <c r="G39" s="7"/>
      <c r="H39" s="7"/>
      <c r="I39" s="7"/>
      <c r="J39" s="7"/>
      <c r="K39" s="7"/>
    </row>
    <row r="40" spans="1:11" ht="15.75">
      <c r="A40" s="7"/>
      <c r="B40" s="16"/>
      <c r="C40" s="16"/>
      <c r="D40" s="14"/>
      <c r="E40" s="14"/>
      <c r="F40" s="17"/>
      <c r="G40" s="7"/>
      <c r="H40" s="7"/>
      <c r="I40" s="7"/>
      <c r="J40" s="7"/>
      <c r="K40" s="7"/>
    </row>
    <row r="41" spans="2:6" ht="15.75">
      <c r="B41" s="3"/>
      <c r="C41" s="3"/>
      <c r="F41" s="2"/>
    </row>
    <row r="42" spans="2:6" ht="15.75">
      <c r="B42" s="3"/>
      <c r="C42" s="3"/>
      <c r="F42" s="2"/>
    </row>
    <row r="43" spans="2:6" ht="15.75">
      <c r="B43" s="3"/>
      <c r="C43" s="3"/>
      <c r="F43" s="2"/>
    </row>
    <row r="44" spans="2:6" ht="15.75">
      <c r="B44" s="3"/>
      <c r="C44" s="3"/>
      <c r="F44" s="2"/>
    </row>
  </sheetData>
  <sheetProtection/>
  <mergeCells count="5">
    <mergeCell ref="B7:E7"/>
    <mergeCell ref="B12:E12"/>
    <mergeCell ref="B21:E21"/>
    <mergeCell ref="D4:E4"/>
    <mergeCell ref="A26:E26"/>
  </mergeCells>
  <hyperlinks>
    <hyperlink ref="A26:E26" r:id="rId1" display="SOURCE:  New York State Department of Taxation and Finance; www.tax.ny.gov/research/stats/stat_pit/personal_income_tax_returns/analysis_of_2013_personal_income_tax_returns.htm (last viewed December 15, 2016)."/>
  </hyperlinks>
  <printOptions/>
  <pageMargins left="0.5" right="0.5" top="0.5" bottom="0.5" header="0.5" footer="0.5"/>
  <pageSetup fitToHeight="2" fitToWidth="1" horizontalDpi="600" verticalDpi="600" orientation="landscape" scale="76" r:id="rId2"/>
  <headerFooter alignWithMargins="0">
    <oddHeader>&amp;La</oddHeader>
  </headerFooter>
</worksheet>
</file>

<file path=xl/worksheets/sheet10.xml><?xml version="1.0" encoding="utf-8"?>
<worksheet xmlns="http://schemas.openxmlformats.org/spreadsheetml/2006/main" xmlns:r="http://schemas.openxmlformats.org/officeDocument/2006/relationships">
  <dimension ref="A1:I36"/>
  <sheetViews>
    <sheetView zoomScalePageLayoutView="0" workbookViewId="0" topLeftCell="A1">
      <selection activeCell="G1" sqref="G1"/>
    </sheetView>
  </sheetViews>
  <sheetFormatPr defaultColWidth="11.77734375" defaultRowHeight="15.75"/>
  <cols>
    <col min="1" max="1" width="40.77734375" style="0" customWidth="1"/>
  </cols>
  <sheetData>
    <row r="1" spans="1:9" ht="20.25">
      <c r="A1" s="28" t="s">
        <v>42</v>
      </c>
      <c r="B1" s="5"/>
      <c r="C1" s="5"/>
      <c r="D1" s="5"/>
      <c r="E1" s="5"/>
      <c r="F1" s="5"/>
      <c r="H1" s="7"/>
      <c r="I1" s="7"/>
    </row>
    <row r="2" spans="1:9" ht="20.25">
      <c r="A2" s="28" t="s">
        <v>43</v>
      </c>
      <c r="B2" s="5"/>
      <c r="C2" s="5"/>
      <c r="D2" s="5"/>
      <c r="E2" s="5"/>
      <c r="F2" s="5"/>
      <c r="G2" s="36"/>
      <c r="H2" s="7"/>
      <c r="I2" s="7"/>
    </row>
    <row r="3" spans="1:9" ht="15.75">
      <c r="A3" s="5"/>
      <c r="B3" s="5"/>
      <c r="C3" s="5"/>
      <c r="D3" s="5"/>
      <c r="E3" s="5"/>
      <c r="F3" s="5"/>
      <c r="G3" s="7"/>
      <c r="H3" s="7"/>
      <c r="I3" s="7"/>
    </row>
    <row r="4" spans="1:9" ht="15.75">
      <c r="A4" s="9"/>
      <c r="B4" s="10"/>
      <c r="C4" s="10"/>
      <c r="D4" s="44" t="s">
        <v>3</v>
      </c>
      <c r="E4" s="44"/>
      <c r="F4" s="7"/>
      <c r="G4" s="7"/>
      <c r="H4" s="7"/>
      <c r="I4" s="7"/>
    </row>
    <row r="5" spans="1:9" ht="15.75">
      <c r="A5" s="11" t="s">
        <v>0</v>
      </c>
      <c r="B5" s="12">
        <v>2001</v>
      </c>
      <c r="C5" s="12">
        <v>2002</v>
      </c>
      <c r="D5" s="12" t="s">
        <v>1</v>
      </c>
      <c r="E5" s="12" t="s">
        <v>2</v>
      </c>
      <c r="F5" s="13"/>
      <c r="G5" s="7"/>
      <c r="H5" s="7"/>
      <c r="I5" s="7"/>
    </row>
    <row r="6" spans="1:9" ht="15.75">
      <c r="A6" s="7"/>
      <c r="B6" s="14"/>
      <c r="C6" s="14"/>
      <c r="D6" s="14"/>
      <c r="E6" s="14"/>
      <c r="F6" s="7"/>
      <c r="G6" s="7"/>
      <c r="H6" s="7"/>
      <c r="I6" s="7"/>
    </row>
    <row r="7" spans="1:9" ht="15.75">
      <c r="A7" s="7"/>
      <c r="B7" s="40" t="s">
        <v>22</v>
      </c>
      <c r="C7" s="41"/>
      <c r="D7" s="41"/>
      <c r="E7" s="41"/>
      <c r="F7" s="7"/>
      <c r="G7" s="7"/>
      <c r="H7" s="7"/>
      <c r="I7" s="7"/>
    </row>
    <row r="8" spans="1:9" ht="17.25">
      <c r="A8" s="7" t="s">
        <v>18</v>
      </c>
      <c r="B8" s="16">
        <f>SUM(B9:B10)-1</f>
        <v>8050</v>
      </c>
      <c r="C8" s="16">
        <f>SUM(C9:C10)</f>
        <v>8029.481</v>
      </c>
      <c r="D8" s="16">
        <f>SUM(D9:D10)+1</f>
        <v>-20.518999999999778</v>
      </c>
      <c r="E8" s="29">
        <v>-0.003</v>
      </c>
      <c r="F8" s="17"/>
      <c r="G8" s="7"/>
      <c r="H8" s="17"/>
      <c r="I8" s="18"/>
    </row>
    <row r="9" spans="1:9" ht="15.75">
      <c r="A9" s="7" t="s">
        <v>13</v>
      </c>
      <c r="B9" s="16">
        <v>5714</v>
      </c>
      <c r="C9" s="16">
        <v>5546.591</v>
      </c>
      <c r="D9" s="16">
        <f>+C9-B9</f>
        <v>-167.40899999999965</v>
      </c>
      <c r="E9" s="29">
        <f>((D9/B9)*100)*0.01</f>
        <v>-0.02929803990199504</v>
      </c>
      <c r="F9" s="17"/>
      <c r="G9" s="7"/>
      <c r="H9" s="17"/>
      <c r="I9" s="18"/>
    </row>
    <row r="10" spans="1:9" ht="15.75">
      <c r="A10" s="7" t="s">
        <v>14</v>
      </c>
      <c r="B10" s="16">
        <v>2337</v>
      </c>
      <c r="C10" s="16">
        <v>2482.89</v>
      </c>
      <c r="D10" s="16">
        <f>+C10-B10</f>
        <v>145.88999999999987</v>
      </c>
      <c r="E10" s="29">
        <f>((D10/B10)*100)*0.01</f>
        <v>0.06242618741976888</v>
      </c>
      <c r="F10" s="17"/>
      <c r="G10" s="7"/>
      <c r="H10" s="17"/>
      <c r="I10" s="18"/>
    </row>
    <row r="11" spans="1:9" ht="15.75">
      <c r="A11" s="7"/>
      <c r="B11" s="16"/>
      <c r="C11" s="16"/>
      <c r="D11" s="16"/>
      <c r="E11" s="16"/>
      <c r="F11" s="17"/>
      <c r="G11" s="7"/>
      <c r="H11" s="7"/>
      <c r="I11" s="7"/>
    </row>
    <row r="12" spans="1:9" ht="15.75">
      <c r="A12" s="7"/>
      <c r="B12" s="42" t="s">
        <v>4</v>
      </c>
      <c r="C12" s="43"/>
      <c r="D12" s="43"/>
      <c r="E12" s="43"/>
      <c r="F12" s="17"/>
      <c r="G12" s="7"/>
      <c r="H12" s="7"/>
      <c r="I12" s="7"/>
    </row>
    <row r="13" spans="1:9" ht="15.75">
      <c r="A13" s="7" t="s">
        <v>5</v>
      </c>
      <c r="B13" s="30">
        <v>424574</v>
      </c>
      <c r="C13" s="30">
        <v>404883</v>
      </c>
      <c r="D13" s="30">
        <v>-19691</v>
      </c>
      <c r="E13" s="29">
        <v>-0.046</v>
      </c>
      <c r="F13" s="17"/>
      <c r="G13" s="17"/>
      <c r="H13" s="7"/>
      <c r="I13" s="7"/>
    </row>
    <row r="14" spans="1:9" ht="15.75">
      <c r="A14" s="7" t="s">
        <v>23</v>
      </c>
      <c r="B14" s="31">
        <f>+B15-B16-B17-1</f>
        <v>329668</v>
      </c>
      <c r="C14" s="31">
        <v>311790</v>
      </c>
      <c r="D14" s="31">
        <v>-17878</v>
      </c>
      <c r="E14" s="29">
        <v>0</v>
      </c>
      <c r="F14" s="17"/>
      <c r="G14" s="7"/>
      <c r="H14" s="17"/>
      <c r="I14" s="18"/>
    </row>
    <row r="15" spans="1:9" ht="15.75">
      <c r="A15" s="7" t="s">
        <v>9</v>
      </c>
      <c r="B15" s="31">
        <v>405866</v>
      </c>
      <c r="C15" s="31">
        <v>388109.724192</v>
      </c>
      <c r="D15" s="31">
        <f>+C15-B15</f>
        <v>-17756.275808000006</v>
      </c>
      <c r="E15" s="29">
        <f>((D15/B15)*100)*0.01</f>
        <v>-0.04374910883887787</v>
      </c>
      <c r="F15" s="17"/>
      <c r="G15" s="7"/>
      <c r="H15" s="17"/>
      <c r="I15" s="18"/>
    </row>
    <row r="16" spans="1:9" ht="15.75">
      <c r="A16" s="7" t="s">
        <v>10</v>
      </c>
      <c r="B16" s="31">
        <v>72547</v>
      </c>
      <c r="C16" s="31">
        <v>72672.330632</v>
      </c>
      <c r="D16" s="31">
        <f>+C16-B16</f>
        <v>125.33063199999742</v>
      </c>
      <c r="E16" s="29">
        <f>((D16/B16)*100)*0.01</f>
        <v>0.0017275784250209852</v>
      </c>
      <c r="F16" s="17"/>
      <c r="G16" s="7"/>
      <c r="H16" s="17"/>
      <c r="I16" s="18"/>
    </row>
    <row r="17" spans="1:9" ht="15.75">
      <c r="A17" s="7" t="s">
        <v>11</v>
      </c>
      <c r="B17" s="31">
        <v>3650</v>
      </c>
      <c r="C17" s="31">
        <v>3682.228258</v>
      </c>
      <c r="D17" s="31">
        <f>+C17-B17</f>
        <v>32.228258000000096</v>
      </c>
      <c r="E17" s="29">
        <f>((D17/B17)*100)*0.01</f>
        <v>0.008829659726027424</v>
      </c>
      <c r="F17" s="17"/>
      <c r="G17" s="7"/>
      <c r="H17" s="17"/>
      <c r="I17" s="18"/>
    </row>
    <row r="18" spans="1:9" ht="15.75">
      <c r="A18" s="7"/>
      <c r="B18" s="31"/>
      <c r="C18" s="31"/>
      <c r="D18" s="31"/>
      <c r="E18" s="16"/>
      <c r="F18" s="17"/>
      <c r="G18" s="7"/>
      <c r="H18" s="7"/>
      <c r="I18" s="7"/>
    </row>
    <row r="19" spans="1:9" ht="15.75">
      <c r="A19" s="7" t="s">
        <v>6</v>
      </c>
      <c r="B19" s="31">
        <v>19421</v>
      </c>
      <c r="C19" s="31">
        <v>18132.101135</v>
      </c>
      <c r="D19" s="31">
        <f>+C19-B19</f>
        <v>-1288.8988649999992</v>
      </c>
      <c r="E19" s="29">
        <f>((D19/B19)*100)*0.01</f>
        <v>-0.06636624607383755</v>
      </c>
      <c r="F19" s="17"/>
      <c r="G19" s="7"/>
      <c r="H19" s="17"/>
      <c r="I19" s="18"/>
    </row>
    <row r="20" spans="1:9" ht="15.75">
      <c r="A20" s="7"/>
      <c r="B20" s="16"/>
      <c r="C20" s="16"/>
      <c r="D20" s="16"/>
      <c r="E20" s="16"/>
      <c r="F20" s="17"/>
      <c r="G20" s="7"/>
      <c r="H20" s="7"/>
      <c r="I20" s="7"/>
    </row>
    <row r="21" spans="1:9" ht="15.75">
      <c r="A21" s="7"/>
      <c r="B21" s="42" t="s">
        <v>7</v>
      </c>
      <c r="C21" s="43"/>
      <c r="D21" s="43"/>
      <c r="E21" s="43"/>
      <c r="F21" s="17"/>
      <c r="G21" s="7"/>
      <c r="H21" s="7"/>
      <c r="I21" s="7"/>
    </row>
    <row r="22" spans="1:9" ht="15.75">
      <c r="A22" s="7" t="s">
        <v>8</v>
      </c>
      <c r="B22" s="30">
        <v>3399</v>
      </c>
      <c r="C22" s="30">
        <v>3269</v>
      </c>
      <c r="D22" s="30">
        <v>-282</v>
      </c>
      <c r="E22" s="29">
        <v>-0.038</v>
      </c>
      <c r="F22" s="17"/>
      <c r="G22" s="7"/>
      <c r="H22" s="17"/>
      <c r="I22" s="18"/>
    </row>
    <row r="23" spans="1:9" ht="15.75">
      <c r="A23" s="24"/>
      <c r="B23" s="25"/>
      <c r="C23" s="25"/>
      <c r="D23" s="25"/>
      <c r="E23" s="25"/>
      <c r="F23" s="26"/>
      <c r="G23" s="7"/>
      <c r="H23" s="7"/>
      <c r="I23" s="7"/>
    </row>
    <row r="24" spans="1:9" ht="90.75" customHeight="1">
      <c r="A24" s="46" t="s">
        <v>44</v>
      </c>
      <c r="B24" s="46"/>
      <c r="C24" s="46"/>
      <c r="D24" s="46"/>
      <c r="E24" s="46"/>
      <c r="F24" s="26"/>
      <c r="G24" s="7"/>
      <c r="H24" s="7"/>
      <c r="I24" s="7"/>
    </row>
    <row r="25" spans="1:9" ht="15.75">
      <c r="A25" s="37"/>
      <c r="B25" s="20"/>
      <c r="C25" s="20"/>
      <c r="D25" s="20"/>
      <c r="E25" s="20"/>
      <c r="F25" s="26"/>
      <c r="G25" s="7"/>
      <c r="H25" s="7"/>
      <c r="I25" s="7"/>
    </row>
    <row r="26" spans="1:9" ht="15.75">
      <c r="A26" s="7" t="s">
        <v>16</v>
      </c>
      <c r="B26" s="16"/>
      <c r="C26" s="16"/>
      <c r="D26" s="16"/>
      <c r="E26" s="16"/>
      <c r="F26" s="17"/>
      <c r="G26" s="7"/>
      <c r="H26" s="7"/>
      <c r="I26" s="7"/>
    </row>
    <row r="27" spans="1:9" ht="15.75">
      <c r="A27" s="7"/>
      <c r="B27" s="16"/>
      <c r="C27" s="16"/>
      <c r="D27" s="16"/>
      <c r="E27" s="16"/>
      <c r="F27" s="17"/>
      <c r="G27" s="7"/>
      <c r="H27" s="7"/>
      <c r="I27" s="7"/>
    </row>
    <row r="28" spans="1:9" ht="31.5" customHeight="1">
      <c r="A28" s="45" t="s">
        <v>45</v>
      </c>
      <c r="B28" s="45"/>
      <c r="C28" s="45"/>
      <c r="D28" s="45"/>
      <c r="E28" s="45"/>
      <c r="F28" s="17"/>
      <c r="G28" s="7"/>
      <c r="H28" s="7"/>
      <c r="I28" s="7"/>
    </row>
    <row r="29" spans="1:9" ht="15.75">
      <c r="A29" s="7" t="s">
        <v>30</v>
      </c>
      <c r="B29" s="16"/>
      <c r="C29" s="16"/>
      <c r="D29" s="16"/>
      <c r="E29" s="16"/>
      <c r="F29" s="17"/>
      <c r="G29" s="7"/>
      <c r="H29" s="7"/>
      <c r="I29" s="7"/>
    </row>
    <row r="30" spans="1:9" ht="15.75">
      <c r="A30" s="7"/>
      <c r="B30" s="16"/>
      <c r="C30" s="16"/>
      <c r="D30" s="16"/>
      <c r="E30" s="16"/>
      <c r="F30" s="17"/>
      <c r="G30" s="7"/>
      <c r="H30" s="7"/>
      <c r="I30" s="7"/>
    </row>
    <row r="31" spans="1:9" ht="15.75">
      <c r="A31" s="7"/>
      <c r="B31" s="16"/>
      <c r="C31" s="16"/>
      <c r="D31" s="16"/>
      <c r="E31" s="16"/>
      <c r="F31" s="17"/>
      <c r="G31" s="7"/>
      <c r="H31" s="7"/>
      <c r="I31" s="7"/>
    </row>
    <row r="32" spans="1:9" ht="15.75">
      <c r="A32" s="7"/>
      <c r="B32" s="16"/>
      <c r="C32" s="16"/>
      <c r="D32" s="14"/>
      <c r="E32" s="14"/>
      <c r="F32" s="17"/>
      <c r="G32" s="7"/>
      <c r="H32" s="7"/>
      <c r="I32" s="7"/>
    </row>
    <row r="33" spans="1:9" ht="15.75">
      <c r="A33" s="7"/>
      <c r="B33" s="16"/>
      <c r="C33" s="16"/>
      <c r="D33" s="14"/>
      <c r="E33" s="14"/>
      <c r="F33" s="17"/>
      <c r="G33" s="7"/>
      <c r="H33" s="7"/>
      <c r="I33" s="7"/>
    </row>
    <row r="34" spans="1:9" ht="15.75">
      <c r="A34" s="7"/>
      <c r="B34" s="16"/>
      <c r="C34" s="16"/>
      <c r="D34" s="14"/>
      <c r="E34" s="14"/>
      <c r="F34" s="17"/>
      <c r="G34" s="7"/>
      <c r="H34" s="7"/>
      <c r="I34" s="7"/>
    </row>
    <row r="35" spans="1:9" ht="15.75">
      <c r="A35" s="7"/>
      <c r="B35" s="16"/>
      <c r="C35" s="16"/>
      <c r="D35" s="14"/>
      <c r="E35" s="14"/>
      <c r="F35" s="17"/>
      <c r="G35" s="7"/>
      <c r="H35" s="7"/>
      <c r="I35" s="7"/>
    </row>
    <row r="36" spans="1:9" ht="15.75">
      <c r="A36" s="7"/>
      <c r="B36" s="16"/>
      <c r="C36" s="16"/>
      <c r="D36" s="14"/>
      <c r="E36" s="14"/>
      <c r="F36" s="17"/>
      <c r="G36" s="7"/>
      <c r="H36" s="7"/>
      <c r="I36" s="7"/>
    </row>
  </sheetData>
  <sheetProtection/>
  <mergeCells count="6">
    <mergeCell ref="D4:E4"/>
    <mergeCell ref="B7:E7"/>
    <mergeCell ref="B12:E12"/>
    <mergeCell ref="B21:E21"/>
    <mergeCell ref="A24:E24"/>
    <mergeCell ref="A28:E28"/>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H30"/>
  <sheetViews>
    <sheetView zoomScalePageLayoutView="0" workbookViewId="0" topLeftCell="A1">
      <selection activeCell="G1" sqref="G1"/>
    </sheetView>
  </sheetViews>
  <sheetFormatPr defaultColWidth="11.77734375" defaultRowHeight="15.75"/>
  <cols>
    <col min="1" max="1" width="40.77734375" style="0" customWidth="1"/>
  </cols>
  <sheetData>
    <row r="1" spans="1:8" ht="20.25">
      <c r="A1" s="39" t="s">
        <v>42</v>
      </c>
      <c r="B1" s="14"/>
      <c r="C1" s="14"/>
      <c r="D1" s="14"/>
      <c r="E1" s="14"/>
      <c r="F1" s="7"/>
      <c r="H1" s="7"/>
    </row>
    <row r="2" spans="1:8" ht="20.25">
      <c r="A2" s="39" t="s">
        <v>46</v>
      </c>
      <c r="B2" s="14"/>
      <c r="C2" s="14"/>
      <c r="D2" s="14"/>
      <c r="E2" s="14"/>
      <c r="F2" s="7"/>
      <c r="G2" s="7"/>
      <c r="H2" s="7"/>
    </row>
    <row r="3" spans="1:8" ht="15.75">
      <c r="A3" s="7"/>
      <c r="B3" s="14"/>
      <c r="C3" s="14"/>
      <c r="D3" s="14"/>
      <c r="E3" s="14"/>
      <c r="F3" s="7"/>
      <c r="G3" s="7"/>
      <c r="H3" s="7"/>
    </row>
    <row r="4" spans="1:8" ht="15.75">
      <c r="A4" s="9"/>
      <c r="B4" s="10"/>
      <c r="C4" s="10"/>
      <c r="D4" s="44" t="s">
        <v>3</v>
      </c>
      <c r="E4" s="44"/>
      <c r="F4" s="7"/>
      <c r="G4" s="7"/>
      <c r="H4" s="7"/>
    </row>
    <row r="5" spans="1:8" ht="15.75">
      <c r="A5" s="11" t="s">
        <v>0</v>
      </c>
      <c r="B5" s="12">
        <v>2000</v>
      </c>
      <c r="C5" s="12">
        <v>2001</v>
      </c>
      <c r="D5" s="12" t="s">
        <v>1</v>
      </c>
      <c r="E5" s="12" t="s">
        <v>2</v>
      </c>
      <c r="F5" s="13"/>
      <c r="G5" s="7"/>
      <c r="H5" s="7"/>
    </row>
    <row r="6" spans="1:8" ht="15.75">
      <c r="A6" s="7"/>
      <c r="B6" s="14"/>
      <c r="C6" s="14"/>
      <c r="D6" s="14"/>
      <c r="E6" s="14"/>
      <c r="F6" s="7"/>
      <c r="G6" s="7"/>
      <c r="H6" s="7"/>
    </row>
    <row r="7" spans="1:8" ht="15.75">
      <c r="A7" s="7"/>
      <c r="B7" s="40" t="s">
        <v>22</v>
      </c>
      <c r="C7" s="41"/>
      <c r="D7" s="41"/>
      <c r="E7" s="41"/>
      <c r="F7" s="7"/>
      <c r="G7" s="7"/>
      <c r="H7" s="7"/>
    </row>
    <row r="8" spans="1:8" ht="17.25">
      <c r="A8" s="7" t="s">
        <v>18</v>
      </c>
      <c r="B8" s="16">
        <f>SUM(B9:B10)</f>
        <v>8141</v>
      </c>
      <c r="C8" s="16">
        <f>SUM(C9:C10)-1</f>
        <v>8050</v>
      </c>
      <c r="D8" s="35">
        <v>-91</v>
      </c>
      <c r="E8" s="29">
        <v>-0.011000000000000001</v>
      </c>
      <c r="F8" s="17"/>
      <c r="G8" s="7"/>
      <c r="H8" s="7"/>
    </row>
    <row r="9" spans="1:8" ht="15.75">
      <c r="A9" s="7" t="s">
        <v>13</v>
      </c>
      <c r="B9" s="16">
        <v>5845</v>
      </c>
      <c r="C9" s="16">
        <v>5714</v>
      </c>
      <c r="D9" s="16">
        <f>+C9-B9</f>
        <v>-131</v>
      </c>
      <c r="E9" s="29">
        <v>-0.022000000000000002</v>
      </c>
      <c r="F9" s="17"/>
      <c r="G9" s="7"/>
      <c r="H9" s="7"/>
    </row>
    <row r="10" spans="1:8" ht="15.75">
      <c r="A10" s="7" t="s">
        <v>14</v>
      </c>
      <c r="B10" s="16">
        <v>2296</v>
      </c>
      <c r="C10" s="16">
        <v>2337</v>
      </c>
      <c r="D10" s="16">
        <f>+C10-B10</f>
        <v>41</v>
      </c>
      <c r="E10" s="29">
        <v>0.018000000000000002</v>
      </c>
      <c r="F10" s="17"/>
      <c r="G10" s="7"/>
      <c r="H10" s="7"/>
    </row>
    <row r="11" spans="1:8" ht="15.75">
      <c r="A11" s="7"/>
      <c r="B11" s="16"/>
      <c r="C11" s="16"/>
      <c r="D11" s="16"/>
      <c r="E11" s="16"/>
      <c r="F11" s="17"/>
      <c r="G11" s="7"/>
      <c r="H11" s="7"/>
    </row>
    <row r="12" spans="1:8" ht="15.75">
      <c r="A12" s="7"/>
      <c r="B12" s="42" t="s">
        <v>4</v>
      </c>
      <c r="C12" s="43"/>
      <c r="D12" s="43"/>
      <c r="E12" s="43"/>
      <c r="F12" s="17"/>
      <c r="G12" s="7"/>
      <c r="H12" s="7"/>
    </row>
    <row r="13" spans="1:8" ht="15.75">
      <c r="A13" s="7" t="s">
        <v>5</v>
      </c>
      <c r="B13" s="30">
        <v>457140</v>
      </c>
      <c r="C13" s="30">
        <v>424574</v>
      </c>
      <c r="D13" s="30">
        <v>-32566</v>
      </c>
      <c r="E13" s="29">
        <v>-0.071</v>
      </c>
      <c r="F13" s="17"/>
      <c r="G13" s="7"/>
      <c r="H13" s="7"/>
    </row>
    <row r="14" spans="1:8" ht="15.75">
      <c r="A14" s="7" t="s">
        <v>23</v>
      </c>
      <c r="B14" s="31">
        <f>+B15-B16-B17</f>
        <v>361253</v>
      </c>
      <c r="C14" s="31">
        <f>+C15-C16-C17</f>
        <v>329669</v>
      </c>
      <c r="D14" s="31">
        <f>+D15-D16-D17</f>
        <v>-31584</v>
      </c>
      <c r="E14" s="29">
        <v>-0.084</v>
      </c>
      <c r="F14" s="17"/>
      <c r="G14" s="7"/>
      <c r="H14" s="7"/>
    </row>
    <row r="15" spans="1:8" ht="15.75">
      <c r="A15" s="7" t="s">
        <v>9</v>
      </c>
      <c r="B15" s="31">
        <v>437159</v>
      </c>
      <c r="C15" s="31">
        <v>405866</v>
      </c>
      <c r="D15" s="31">
        <f>+C15-B15</f>
        <v>-31293</v>
      </c>
      <c r="E15" s="29">
        <v>-0.07200000000000001</v>
      </c>
      <c r="F15" s="17"/>
      <c r="G15" s="7"/>
      <c r="H15" s="7"/>
    </row>
    <row r="16" spans="1:8" ht="15.75">
      <c r="A16" s="7" t="s">
        <v>10</v>
      </c>
      <c r="B16" s="31">
        <v>72217</v>
      </c>
      <c r="C16" s="31">
        <v>72547</v>
      </c>
      <c r="D16" s="31">
        <f>+C16-B16</f>
        <v>330</v>
      </c>
      <c r="E16" s="29">
        <v>0.005</v>
      </c>
      <c r="F16" s="17"/>
      <c r="G16" s="7"/>
      <c r="H16" s="7"/>
    </row>
    <row r="17" spans="1:8" ht="15.75">
      <c r="A17" s="7" t="s">
        <v>11</v>
      </c>
      <c r="B17" s="31">
        <v>3689</v>
      </c>
      <c r="C17" s="31">
        <v>3650</v>
      </c>
      <c r="D17" s="31">
        <f>+C17-B17</f>
        <v>-39</v>
      </c>
      <c r="E17" s="29">
        <v>-0.011000000000000001</v>
      </c>
      <c r="F17" s="17"/>
      <c r="G17" s="7"/>
      <c r="H17" s="7"/>
    </row>
    <row r="18" spans="1:8" ht="15.75">
      <c r="A18" s="7"/>
      <c r="B18" s="31"/>
      <c r="C18" s="31"/>
      <c r="D18" s="31"/>
      <c r="E18" s="16"/>
      <c r="F18" s="17"/>
      <c r="G18" s="7"/>
      <c r="H18" s="7"/>
    </row>
    <row r="19" spans="1:8" ht="15.75">
      <c r="A19" s="7" t="s">
        <v>6</v>
      </c>
      <c r="B19" s="31">
        <v>21514</v>
      </c>
      <c r="C19" s="31">
        <v>19421</v>
      </c>
      <c r="D19" s="31">
        <f>+C19-B19</f>
        <v>-2093</v>
      </c>
      <c r="E19" s="29">
        <v>-0.09699999999999999</v>
      </c>
      <c r="F19" s="17"/>
      <c r="G19" s="7"/>
      <c r="H19" s="7"/>
    </row>
    <row r="20" spans="1:8" ht="15.75">
      <c r="A20" s="7"/>
      <c r="B20" s="16"/>
      <c r="C20" s="16"/>
      <c r="D20" s="16"/>
      <c r="E20" s="16"/>
      <c r="F20" s="17"/>
      <c r="G20" s="7"/>
      <c r="H20" s="7"/>
    </row>
    <row r="21" spans="1:8" ht="15.75">
      <c r="A21" s="7"/>
      <c r="B21" s="42" t="s">
        <v>7</v>
      </c>
      <c r="C21" s="43"/>
      <c r="D21" s="43"/>
      <c r="E21" s="43"/>
      <c r="F21" s="17"/>
      <c r="G21" s="7"/>
      <c r="H21" s="7"/>
    </row>
    <row r="22" spans="1:8" ht="15.75">
      <c r="A22" s="7" t="s">
        <v>8</v>
      </c>
      <c r="B22" s="30">
        <v>3681</v>
      </c>
      <c r="C22" s="30">
        <v>3399</v>
      </c>
      <c r="D22" s="30">
        <v>-282</v>
      </c>
      <c r="E22" s="29">
        <v>-0.077</v>
      </c>
      <c r="F22" s="17"/>
      <c r="G22" s="7"/>
      <c r="H22" s="7"/>
    </row>
    <row r="23" spans="1:8" ht="15.75">
      <c r="A23" s="24"/>
      <c r="B23" s="25"/>
      <c r="C23" s="25"/>
      <c r="D23" s="25"/>
      <c r="E23" s="25"/>
      <c r="F23" s="26"/>
      <c r="G23" s="7"/>
      <c r="H23" s="7"/>
    </row>
    <row r="24" spans="1:8" ht="15.75">
      <c r="A24" s="7" t="s">
        <v>16</v>
      </c>
      <c r="B24" s="16"/>
      <c r="C24" s="16"/>
      <c r="D24" s="16"/>
      <c r="E24" s="16"/>
      <c r="F24" s="17"/>
      <c r="G24" s="7"/>
      <c r="H24" s="7"/>
    </row>
    <row r="25" spans="1:8" ht="15.75">
      <c r="A25" s="7"/>
      <c r="B25" s="16"/>
      <c r="C25" s="16"/>
      <c r="D25" s="16"/>
      <c r="E25" s="16"/>
      <c r="F25" s="17"/>
      <c r="G25" s="7"/>
      <c r="H25" s="7"/>
    </row>
    <row r="26" spans="1:8" ht="31.5" customHeight="1">
      <c r="A26" s="45" t="s">
        <v>47</v>
      </c>
      <c r="B26" s="45"/>
      <c r="C26" s="45"/>
      <c r="D26" s="45"/>
      <c r="E26" s="45"/>
      <c r="F26" s="17"/>
      <c r="G26" s="7"/>
      <c r="H26" s="7"/>
    </row>
    <row r="27" spans="1:8" ht="15.75">
      <c r="A27" s="7" t="s">
        <v>37</v>
      </c>
      <c r="B27" s="16"/>
      <c r="C27" s="16"/>
      <c r="D27" s="16"/>
      <c r="E27" s="16"/>
      <c r="F27" s="17"/>
      <c r="G27" s="7"/>
      <c r="H27" s="7"/>
    </row>
    <row r="28" spans="1:8" ht="15.75">
      <c r="A28" s="7"/>
      <c r="B28" s="16"/>
      <c r="C28" s="16"/>
      <c r="D28" s="16"/>
      <c r="E28" s="16"/>
      <c r="F28" s="17"/>
      <c r="G28" s="7"/>
      <c r="H28" s="7"/>
    </row>
    <row r="29" spans="1:8" ht="15.75">
      <c r="A29" s="7"/>
      <c r="B29" s="16"/>
      <c r="C29" s="16"/>
      <c r="D29" s="16"/>
      <c r="E29" s="16"/>
      <c r="F29" s="17"/>
      <c r="G29" s="7"/>
      <c r="H29" s="7"/>
    </row>
    <row r="30" spans="1:8" ht="15.75">
      <c r="A30" s="7"/>
      <c r="B30" s="16"/>
      <c r="C30" s="16"/>
      <c r="D30" s="14"/>
      <c r="E30" s="14"/>
      <c r="F30" s="17"/>
      <c r="G30" s="7"/>
      <c r="H30" s="7"/>
    </row>
  </sheetData>
  <sheetProtection/>
  <mergeCells count="5">
    <mergeCell ref="B7:E7"/>
    <mergeCell ref="B12:E12"/>
    <mergeCell ref="B21:E21"/>
    <mergeCell ref="A26:E26"/>
    <mergeCell ref="D4:E4"/>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H30"/>
  <sheetViews>
    <sheetView zoomScalePageLayoutView="0" workbookViewId="0" topLeftCell="A1">
      <selection activeCell="A1" sqref="A1"/>
    </sheetView>
  </sheetViews>
  <sheetFormatPr defaultColWidth="11.77734375" defaultRowHeight="15.75"/>
  <cols>
    <col min="1" max="1" width="40.77734375" style="0" customWidth="1"/>
  </cols>
  <sheetData>
    <row r="1" spans="1:8" ht="20.25">
      <c r="A1" s="39" t="s">
        <v>42</v>
      </c>
      <c r="B1" s="14"/>
      <c r="C1" s="14"/>
      <c r="D1" s="14"/>
      <c r="E1" s="14"/>
      <c r="F1" s="7"/>
      <c r="G1" s="29"/>
      <c r="H1" s="7"/>
    </row>
    <row r="2" spans="1:8" ht="20.25">
      <c r="A2" s="39" t="s">
        <v>49</v>
      </c>
      <c r="B2" s="14"/>
      <c r="C2" s="14"/>
      <c r="D2" s="14"/>
      <c r="E2" s="14"/>
      <c r="F2" s="7"/>
      <c r="G2" s="7"/>
      <c r="H2" s="7"/>
    </row>
    <row r="3" spans="1:8" ht="15.75">
      <c r="A3" s="7"/>
      <c r="B3" s="14"/>
      <c r="C3" s="14"/>
      <c r="D3" s="14"/>
      <c r="E3" s="14"/>
      <c r="F3" s="7"/>
      <c r="G3" s="7"/>
      <c r="H3" s="7"/>
    </row>
    <row r="4" spans="1:8" ht="15.75">
      <c r="A4" s="9"/>
      <c r="B4" s="10"/>
      <c r="C4" s="10"/>
      <c r="D4" s="38" t="s">
        <v>3</v>
      </c>
      <c r="E4" s="38"/>
      <c r="F4" s="7"/>
      <c r="G4" s="7"/>
      <c r="H4" s="7"/>
    </row>
    <row r="5" spans="1:8" ht="15.75">
      <c r="A5" s="11" t="s">
        <v>0</v>
      </c>
      <c r="B5" s="12">
        <v>1999</v>
      </c>
      <c r="C5" s="12">
        <v>2000</v>
      </c>
      <c r="D5" s="12" t="s">
        <v>1</v>
      </c>
      <c r="E5" s="12" t="s">
        <v>2</v>
      </c>
      <c r="F5" s="13"/>
      <c r="G5" s="7"/>
      <c r="H5" s="7"/>
    </row>
    <row r="6" spans="1:8" ht="15.75">
      <c r="A6" s="7"/>
      <c r="B6" s="14"/>
      <c r="C6" s="14"/>
      <c r="D6" s="14"/>
      <c r="E6" s="14"/>
      <c r="F6" s="7"/>
      <c r="G6" s="7"/>
      <c r="H6" s="7"/>
    </row>
    <row r="7" spans="1:8" ht="15.75">
      <c r="A7" s="7"/>
      <c r="B7" s="40" t="s">
        <v>22</v>
      </c>
      <c r="C7" s="41"/>
      <c r="D7" s="41"/>
      <c r="E7" s="41"/>
      <c r="F7" s="7"/>
      <c r="G7" s="7"/>
      <c r="H7" s="7"/>
    </row>
    <row r="8" spans="1:8" ht="17.25">
      <c r="A8" s="7" t="s">
        <v>18</v>
      </c>
      <c r="B8" s="16">
        <f>SUM(B9:B10)</f>
        <v>7771</v>
      </c>
      <c r="C8" s="16">
        <f>SUM(C9:C10)</f>
        <v>8141</v>
      </c>
      <c r="D8" s="35" t="s">
        <v>48</v>
      </c>
      <c r="E8" s="29">
        <v>0.048</v>
      </c>
      <c r="F8" s="17"/>
      <c r="G8" s="7"/>
      <c r="H8" s="7"/>
    </row>
    <row r="9" spans="1:8" ht="15.75">
      <c r="A9" s="7" t="s">
        <v>13</v>
      </c>
      <c r="B9" s="16">
        <v>5595</v>
      </c>
      <c r="C9" s="16">
        <v>5845</v>
      </c>
      <c r="D9" s="16">
        <f>+C9-B9</f>
        <v>250</v>
      </c>
      <c r="E9" s="29">
        <v>0.045</v>
      </c>
      <c r="F9" s="17"/>
      <c r="G9" s="7"/>
      <c r="H9" s="7"/>
    </row>
    <row r="10" spans="1:8" ht="15.75">
      <c r="A10" s="7" t="s">
        <v>14</v>
      </c>
      <c r="B10" s="16">
        <v>2176</v>
      </c>
      <c r="C10" s="16">
        <v>2296</v>
      </c>
      <c r="D10" s="16">
        <f>+C10-B10</f>
        <v>120</v>
      </c>
      <c r="E10" s="29">
        <v>0.055</v>
      </c>
      <c r="F10" s="17"/>
      <c r="G10" s="7"/>
      <c r="H10" s="7"/>
    </row>
    <row r="11" spans="1:8" ht="15.75">
      <c r="A11" s="7"/>
      <c r="B11" s="16"/>
      <c r="C11" s="16"/>
      <c r="D11" s="16"/>
      <c r="E11" s="16"/>
      <c r="F11" s="17"/>
      <c r="G11" s="7"/>
      <c r="H11" s="7"/>
    </row>
    <row r="12" spans="1:8" ht="15.75">
      <c r="A12" s="7"/>
      <c r="B12" s="42" t="s">
        <v>4</v>
      </c>
      <c r="C12" s="43"/>
      <c r="D12" s="43"/>
      <c r="E12" s="43"/>
      <c r="F12" s="17"/>
      <c r="G12" s="7"/>
      <c r="H12" s="7"/>
    </row>
    <row r="13" spans="1:8" ht="15.75">
      <c r="A13" s="7" t="s">
        <v>5</v>
      </c>
      <c r="B13" s="30">
        <v>398684</v>
      </c>
      <c r="C13" s="30">
        <v>457140</v>
      </c>
      <c r="D13" s="30">
        <v>58456</v>
      </c>
      <c r="E13" s="29">
        <v>0.147</v>
      </c>
      <c r="F13" s="17"/>
      <c r="G13" s="7"/>
      <c r="H13" s="7"/>
    </row>
    <row r="14" spans="1:8" ht="15.75">
      <c r="A14" s="7" t="s">
        <v>23</v>
      </c>
      <c r="B14" s="31">
        <f>+B15-B16-B17</f>
        <v>311065</v>
      </c>
      <c r="C14" s="31">
        <f>+C15-C16-C17</f>
        <v>361253</v>
      </c>
      <c r="D14" s="31">
        <f>+D15-D16-D17</f>
        <v>50188</v>
      </c>
      <c r="E14" s="29">
        <v>0.161</v>
      </c>
      <c r="F14" s="17"/>
      <c r="G14" s="7"/>
      <c r="H14" s="7"/>
    </row>
    <row r="15" spans="1:8" ht="15.75">
      <c r="A15" s="7" t="s">
        <v>9</v>
      </c>
      <c r="B15" s="31">
        <v>382504</v>
      </c>
      <c r="C15" s="31">
        <v>437159</v>
      </c>
      <c r="D15" s="31">
        <f>+C15-B15</f>
        <v>54655</v>
      </c>
      <c r="E15" s="29">
        <v>0.14300000000000002</v>
      </c>
      <c r="F15" s="17"/>
      <c r="G15" s="7"/>
      <c r="H15" s="7"/>
    </row>
    <row r="16" spans="1:8" ht="15.75">
      <c r="A16" s="7" t="s">
        <v>10</v>
      </c>
      <c r="B16" s="31">
        <v>67844</v>
      </c>
      <c r="C16" s="31">
        <v>72217</v>
      </c>
      <c r="D16" s="31">
        <f>+C16-B16</f>
        <v>4373</v>
      </c>
      <c r="E16" s="29">
        <v>0.064</v>
      </c>
      <c r="F16" s="17"/>
      <c r="G16" s="7"/>
      <c r="H16" s="7"/>
    </row>
    <row r="17" spans="1:8" ht="15.75">
      <c r="A17" s="7" t="s">
        <v>11</v>
      </c>
      <c r="B17" s="31">
        <v>3595</v>
      </c>
      <c r="C17" s="31">
        <v>3689</v>
      </c>
      <c r="D17" s="31">
        <f>+C17-B17</f>
        <v>94</v>
      </c>
      <c r="E17" s="29">
        <v>0.026000000000000002</v>
      </c>
      <c r="F17" s="17"/>
      <c r="G17" s="7"/>
      <c r="H17" s="7"/>
    </row>
    <row r="18" spans="1:8" ht="15.75">
      <c r="A18" s="7"/>
      <c r="B18" s="31"/>
      <c r="C18" s="31"/>
      <c r="D18" s="31"/>
      <c r="E18" s="16"/>
      <c r="F18" s="17"/>
      <c r="G18" s="7"/>
      <c r="H18" s="7"/>
    </row>
    <row r="19" spans="1:8" ht="15.75">
      <c r="A19" s="7" t="s">
        <v>6</v>
      </c>
      <c r="B19" s="31">
        <v>18297</v>
      </c>
      <c r="C19" s="31">
        <v>21514</v>
      </c>
      <c r="D19" s="31">
        <f>+C19-B19</f>
        <v>3217</v>
      </c>
      <c r="E19" s="29">
        <v>0.17600000000000002</v>
      </c>
      <c r="F19" s="17"/>
      <c r="G19" s="7"/>
      <c r="H19" s="7"/>
    </row>
    <row r="20" spans="1:8" ht="15.75">
      <c r="A20" s="7"/>
      <c r="B20" s="16"/>
      <c r="C20" s="16"/>
      <c r="D20" s="16"/>
      <c r="E20" s="16"/>
      <c r="F20" s="17"/>
      <c r="G20" s="7"/>
      <c r="H20" s="7"/>
    </row>
    <row r="21" spans="1:8" ht="15.75">
      <c r="A21" s="7"/>
      <c r="B21" s="42" t="s">
        <v>7</v>
      </c>
      <c r="C21" s="43"/>
      <c r="D21" s="43"/>
      <c r="E21" s="43"/>
      <c r="F21" s="17"/>
      <c r="G21" s="7"/>
      <c r="H21" s="7"/>
    </row>
    <row r="22" spans="1:8" ht="15.75">
      <c r="A22" s="7" t="s">
        <v>8</v>
      </c>
      <c r="B22" s="31">
        <v>3270</v>
      </c>
      <c r="C22" s="31">
        <v>3681</v>
      </c>
      <c r="D22" s="30">
        <v>411</v>
      </c>
      <c r="E22" s="29">
        <v>0.126</v>
      </c>
      <c r="F22" s="17"/>
      <c r="G22" s="7"/>
      <c r="H22" s="7"/>
    </row>
    <row r="23" spans="1:8" ht="15.75">
      <c r="A23" s="24"/>
      <c r="B23" s="25"/>
      <c r="C23" s="25"/>
      <c r="D23" s="25"/>
      <c r="E23" s="25"/>
      <c r="F23" s="26"/>
      <c r="G23" s="7"/>
      <c r="H23" s="7"/>
    </row>
    <row r="24" spans="1:8" ht="15.75">
      <c r="A24" s="7" t="s">
        <v>16</v>
      </c>
      <c r="B24" s="16"/>
      <c r="C24" s="16"/>
      <c r="D24" s="16"/>
      <c r="E24" s="16"/>
      <c r="F24" s="17"/>
      <c r="G24" s="7"/>
      <c r="H24" s="7"/>
    </row>
    <row r="25" spans="1:8" ht="15.75">
      <c r="A25" s="7"/>
      <c r="B25" s="16"/>
      <c r="C25" s="16"/>
      <c r="D25" s="16"/>
      <c r="E25" s="16"/>
      <c r="F25" s="17"/>
      <c r="G25" s="7"/>
      <c r="H25" s="7"/>
    </row>
    <row r="26" spans="1:8" ht="32.25" customHeight="1">
      <c r="A26" s="45" t="s">
        <v>50</v>
      </c>
      <c r="B26" s="45"/>
      <c r="C26" s="45"/>
      <c r="D26" s="45"/>
      <c r="E26" s="45"/>
      <c r="F26" s="17"/>
      <c r="G26" s="7"/>
      <c r="H26" s="7"/>
    </row>
    <row r="27" spans="1:8" ht="15.75">
      <c r="A27" s="7" t="s">
        <v>37</v>
      </c>
      <c r="B27" s="16"/>
      <c r="C27" s="16"/>
      <c r="D27" s="16"/>
      <c r="E27" s="16"/>
      <c r="F27" s="17"/>
      <c r="G27" s="7"/>
      <c r="H27" s="7"/>
    </row>
    <row r="28" spans="1:8" ht="15.75">
      <c r="A28" s="7"/>
      <c r="B28" s="16"/>
      <c r="C28" s="16"/>
      <c r="D28" s="16"/>
      <c r="E28" s="16"/>
      <c r="F28" s="17"/>
      <c r="G28" s="7"/>
      <c r="H28" s="7"/>
    </row>
    <row r="29" spans="1:8" ht="15.75">
      <c r="A29" s="7"/>
      <c r="B29" s="16"/>
      <c r="C29" s="16"/>
      <c r="D29" s="16"/>
      <c r="E29" s="16"/>
      <c r="F29" s="17"/>
      <c r="G29" s="7"/>
      <c r="H29" s="7"/>
    </row>
    <row r="30" spans="1:8" ht="15.75">
      <c r="A30" s="7"/>
      <c r="B30" s="16"/>
      <c r="C30" s="16"/>
      <c r="D30" s="14"/>
      <c r="E30" s="14"/>
      <c r="F30" s="17"/>
      <c r="G30" s="7"/>
      <c r="H30" s="7"/>
    </row>
  </sheetData>
  <sheetProtection/>
  <mergeCells count="4">
    <mergeCell ref="B7:E7"/>
    <mergeCell ref="B12:E12"/>
    <mergeCell ref="B21:E21"/>
    <mergeCell ref="A26:E2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34"/>
  <sheetViews>
    <sheetView zoomScalePageLayoutView="0" workbookViewId="0" topLeftCell="A1">
      <selection activeCell="A1" sqref="A1"/>
    </sheetView>
  </sheetViews>
  <sheetFormatPr defaultColWidth="11.77734375" defaultRowHeight="15.75"/>
  <cols>
    <col min="1" max="1" width="40.77734375" style="0" customWidth="1"/>
  </cols>
  <sheetData>
    <row r="1" spans="1:8" ht="20.25">
      <c r="A1" s="28" t="s">
        <v>12</v>
      </c>
      <c r="B1" s="5"/>
      <c r="C1" s="5"/>
      <c r="D1" s="5"/>
      <c r="E1" s="5"/>
      <c r="F1" s="5"/>
      <c r="G1" s="7"/>
      <c r="H1" s="7"/>
    </row>
    <row r="2" spans="1:8" ht="20.25">
      <c r="A2" s="28" t="s">
        <v>24</v>
      </c>
      <c r="B2" s="5"/>
      <c r="C2" s="5"/>
      <c r="D2" s="5"/>
      <c r="E2" s="5"/>
      <c r="F2" s="5"/>
      <c r="G2" s="7"/>
      <c r="H2" s="7"/>
    </row>
    <row r="3" spans="1:8" ht="15.75">
      <c r="A3" s="5"/>
      <c r="B3" s="5"/>
      <c r="C3" s="5"/>
      <c r="D3" s="5"/>
      <c r="E3" s="5"/>
      <c r="F3" s="5"/>
      <c r="G3" s="7"/>
      <c r="H3" s="7"/>
    </row>
    <row r="4" spans="1:8" ht="15.75">
      <c r="A4" s="9"/>
      <c r="B4" s="10"/>
      <c r="C4" s="10"/>
      <c r="D4" s="44" t="s">
        <v>3</v>
      </c>
      <c r="E4" s="44"/>
      <c r="F4" s="7"/>
      <c r="G4" s="7"/>
      <c r="H4" s="7"/>
    </row>
    <row r="5" spans="1:8" ht="15.75">
      <c r="A5" s="11" t="s">
        <v>0</v>
      </c>
      <c r="B5" s="12">
        <v>2010</v>
      </c>
      <c r="C5" s="12">
        <v>2011</v>
      </c>
      <c r="D5" s="12" t="s">
        <v>1</v>
      </c>
      <c r="E5" s="12" t="s">
        <v>2</v>
      </c>
      <c r="F5" s="13"/>
      <c r="G5" s="7"/>
      <c r="H5" s="7"/>
    </row>
    <row r="6" spans="1:8" ht="15.75">
      <c r="A6" s="7"/>
      <c r="B6" s="14"/>
      <c r="C6" s="14"/>
      <c r="D6" s="14"/>
      <c r="E6" s="14"/>
      <c r="F6" s="7"/>
      <c r="G6" s="7"/>
      <c r="H6" s="7"/>
    </row>
    <row r="7" spans="1:8" ht="15.75">
      <c r="A7" s="7"/>
      <c r="B7" s="40" t="s">
        <v>15</v>
      </c>
      <c r="C7" s="41"/>
      <c r="D7" s="41"/>
      <c r="E7" s="41"/>
      <c r="F7" s="7"/>
      <c r="G7" s="21"/>
      <c r="H7" s="7"/>
    </row>
    <row r="8" spans="1:8" ht="17.25">
      <c r="A8" s="7" t="s">
        <v>18</v>
      </c>
      <c r="B8" s="16">
        <v>8671</v>
      </c>
      <c r="C8" s="16">
        <f>SUM(C9:C10)</f>
        <v>8794.944</v>
      </c>
      <c r="D8" s="16">
        <v>124</v>
      </c>
      <c r="E8" s="29">
        <v>0.014</v>
      </c>
      <c r="F8" s="17"/>
      <c r="G8" s="7"/>
      <c r="H8" s="17"/>
    </row>
    <row r="9" spans="1:8" ht="15.75">
      <c r="A9" s="7" t="s">
        <v>13</v>
      </c>
      <c r="B9" s="16">
        <v>5730</v>
      </c>
      <c r="C9" s="19">
        <v>5784.687</v>
      </c>
      <c r="D9" s="16">
        <f>(+C9-B9)</f>
        <v>54.6869999999999</v>
      </c>
      <c r="E9" s="29">
        <f>((D9/B9)*100)*0.01</f>
        <v>0.009543979057591604</v>
      </c>
      <c r="F9" s="17"/>
      <c r="G9" s="7"/>
      <c r="H9" s="17"/>
    </row>
    <row r="10" spans="1:8" ht="15.75">
      <c r="A10" s="7" t="s">
        <v>14</v>
      </c>
      <c r="B10" s="16">
        <v>2942</v>
      </c>
      <c r="C10" s="19">
        <v>3010.257</v>
      </c>
      <c r="D10" s="16">
        <v>69</v>
      </c>
      <c r="E10" s="29">
        <f>((D10/B10)*100)*0.01</f>
        <v>0.02345343303874915</v>
      </c>
      <c r="F10" s="17"/>
      <c r="G10" s="7"/>
      <c r="H10" s="17"/>
    </row>
    <row r="11" spans="1:8" ht="15.75">
      <c r="A11" s="7"/>
      <c r="B11" s="16"/>
      <c r="C11" s="20"/>
      <c r="D11" s="16"/>
      <c r="E11" s="16"/>
      <c r="F11" s="17"/>
      <c r="G11" s="7"/>
      <c r="H11" s="7"/>
    </row>
    <row r="12" spans="1:8" ht="15.75">
      <c r="A12" s="7"/>
      <c r="B12" s="42" t="s">
        <v>4</v>
      </c>
      <c r="C12" s="43"/>
      <c r="D12" s="43"/>
      <c r="E12" s="43"/>
      <c r="F12" s="17"/>
      <c r="G12" s="21"/>
      <c r="H12" s="7"/>
    </row>
    <row r="13" spans="1:8" ht="15.75">
      <c r="A13" s="7" t="s">
        <v>5</v>
      </c>
      <c r="B13" s="30">
        <v>559887</v>
      </c>
      <c r="C13" s="30">
        <v>575934</v>
      </c>
      <c r="D13" s="30">
        <v>16047</v>
      </c>
      <c r="E13" s="29">
        <v>0.029</v>
      </c>
      <c r="F13" s="17"/>
      <c r="G13" s="22"/>
      <c r="H13" s="7"/>
    </row>
    <row r="14" spans="1:8" ht="15.75">
      <c r="A14" s="7" t="s">
        <v>23</v>
      </c>
      <c r="B14" s="31">
        <v>452001</v>
      </c>
      <c r="C14" s="32">
        <v>467862.101395</v>
      </c>
      <c r="D14" s="31">
        <v>15861</v>
      </c>
      <c r="E14" s="29">
        <v>0.035</v>
      </c>
      <c r="F14" s="17"/>
      <c r="G14" s="23"/>
      <c r="H14" s="17"/>
    </row>
    <row r="15" spans="1:8" ht="15.75">
      <c r="A15" s="7" t="s">
        <v>9</v>
      </c>
      <c r="B15" s="31">
        <v>537480</v>
      </c>
      <c r="C15" s="32">
        <v>552810.5153379999</v>
      </c>
      <c r="D15" s="31">
        <v>15330</v>
      </c>
      <c r="E15" s="29">
        <v>0.028999999999999998</v>
      </c>
      <c r="F15" s="17"/>
      <c r="G15" s="7"/>
      <c r="H15" s="17"/>
    </row>
    <row r="16" spans="1:8" ht="15.75">
      <c r="A16" s="7" t="s">
        <v>10</v>
      </c>
      <c r="B16" s="31">
        <v>82296</v>
      </c>
      <c r="C16" s="32">
        <v>81929.734623</v>
      </c>
      <c r="D16" s="31">
        <v>-367</v>
      </c>
      <c r="E16" s="29">
        <v>-0.004</v>
      </c>
      <c r="F16" s="17"/>
      <c r="G16" s="7"/>
      <c r="H16" s="17"/>
    </row>
    <row r="17" spans="1:8" ht="15.75">
      <c r="A17" s="7" t="s">
        <v>11</v>
      </c>
      <c r="B17" s="31">
        <v>3260</v>
      </c>
      <c r="C17" s="32">
        <v>3226.5094019999997</v>
      </c>
      <c r="D17" s="31">
        <v>-34</v>
      </c>
      <c r="E17" s="29">
        <v>-0.01</v>
      </c>
      <c r="F17" s="17"/>
      <c r="G17" s="7"/>
      <c r="H17" s="17"/>
    </row>
    <row r="18" spans="1:8" ht="15.75">
      <c r="A18" s="7"/>
      <c r="B18" s="31"/>
      <c r="C18" s="34"/>
      <c r="D18" s="31"/>
      <c r="E18" s="16"/>
      <c r="F18" s="17"/>
      <c r="G18" s="7"/>
      <c r="H18" s="7"/>
    </row>
    <row r="19" spans="1:8" ht="15.75">
      <c r="A19" s="7" t="s">
        <v>6</v>
      </c>
      <c r="B19" s="31">
        <v>27318</v>
      </c>
      <c r="C19" s="32">
        <v>31464.872489999998</v>
      </c>
      <c r="D19" s="31">
        <v>1232</v>
      </c>
      <c r="E19" s="29">
        <v>0.040999999999999995</v>
      </c>
      <c r="F19" s="17"/>
      <c r="G19" s="7"/>
      <c r="H19" s="17"/>
    </row>
    <row r="20" spans="1:8" ht="15.75">
      <c r="A20" s="7"/>
      <c r="B20" s="16"/>
      <c r="C20" s="16"/>
      <c r="D20" s="16"/>
      <c r="E20" s="16"/>
      <c r="F20" s="17"/>
      <c r="G20" s="7"/>
      <c r="H20" s="7"/>
    </row>
    <row r="21" spans="1:8" ht="15.75">
      <c r="A21" s="7"/>
      <c r="B21" s="42" t="s">
        <v>7</v>
      </c>
      <c r="C21" s="43"/>
      <c r="D21" s="43"/>
      <c r="E21" s="43"/>
      <c r="F21" s="17"/>
      <c r="G21" s="21"/>
      <c r="H21" s="7"/>
    </row>
    <row r="22" spans="1:8" ht="15.75">
      <c r="A22" s="7" t="s">
        <v>8</v>
      </c>
      <c r="B22" s="30">
        <v>5276</v>
      </c>
      <c r="C22" s="30">
        <v>5439</v>
      </c>
      <c r="D22" s="30">
        <v>163</v>
      </c>
      <c r="E22" s="29">
        <v>0.031</v>
      </c>
      <c r="F22" s="17"/>
      <c r="G22" s="22"/>
      <c r="H22" s="17"/>
    </row>
    <row r="23" spans="1:8" ht="15.75">
      <c r="A23" s="24"/>
      <c r="B23" s="25"/>
      <c r="C23" s="25"/>
      <c r="D23" s="25"/>
      <c r="E23" s="25"/>
      <c r="F23" s="26"/>
      <c r="G23" s="23"/>
      <c r="H23" s="7"/>
    </row>
    <row r="24" spans="1:8" ht="15.75">
      <c r="A24" s="7" t="s">
        <v>16</v>
      </c>
      <c r="B24" s="16"/>
      <c r="C24" s="16"/>
      <c r="D24" s="16"/>
      <c r="E24" s="16"/>
      <c r="F24" s="17"/>
      <c r="G24" s="23"/>
      <c r="H24" s="7"/>
    </row>
    <row r="25" spans="1:8" ht="15.75">
      <c r="A25" s="7"/>
      <c r="B25" s="16"/>
      <c r="C25" s="16"/>
      <c r="D25" s="16"/>
      <c r="E25" s="16"/>
      <c r="F25" s="17"/>
      <c r="G25" s="7"/>
      <c r="H25" s="7"/>
    </row>
    <row r="26" spans="1:8" ht="33" customHeight="1">
      <c r="A26" s="45" t="s">
        <v>26</v>
      </c>
      <c r="B26" s="45"/>
      <c r="C26" s="45"/>
      <c r="D26" s="45"/>
      <c r="E26" s="45"/>
      <c r="F26" s="17"/>
      <c r="G26" s="7"/>
      <c r="H26" s="7"/>
    </row>
    <row r="27" spans="1:8" ht="15.75">
      <c r="A27" s="7" t="s">
        <v>25</v>
      </c>
      <c r="B27" s="16"/>
      <c r="C27" s="16"/>
      <c r="D27" s="16"/>
      <c r="E27" s="16"/>
      <c r="F27" s="17"/>
      <c r="G27" s="7"/>
      <c r="H27" s="7"/>
    </row>
    <row r="28" spans="1:8" ht="15.75">
      <c r="A28" s="7"/>
      <c r="B28" s="16"/>
      <c r="C28" s="16"/>
      <c r="D28" s="16"/>
      <c r="E28" s="16"/>
      <c r="F28" s="17"/>
      <c r="G28" s="7"/>
      <c r="H28" s="7"/>
    </row>
    <row r="29" spans="1:8" ht="15.75">
      <c r="A29" s="7"/>
      <c r="B29" s="16"/>
      <c r="C29" s="16"/>
      <c r="D29" s="16"/>
      <c r="E29" s="16"/>
      <c r="F29" s="17"/>
      <c r="G29" s="7"/>
      <c r="H29" s="7"/>
    </row>
    <row r="30" spans="1:8" ht="15.75">
      <c r="A30" s="7"/>
      <c r="B30" s="16"/>
      <c r="C30" s="16"/>
      <c r="D30" s="14"/>
      <c r="E30" s="14"/>
      <c r="F30" s="17"/>
      <c r="G30" s="7"/>
      <c r="H30" s="7"/>
    </row>
    <row r="31" spans="1:8" ht="15.75">
      <c r="A31" s="7"/>
      <c r="B31" s="16"/>
      <c r="C31" s="16"/>
      <c r="D31" s="14"/>
      <c r="E31" s="14"/>
      <c r="F31" s="17"/>
      <c r="G31" s="7"/>
      <c r="H31" s="7"/>
    </row>
    <row r="32" spans="1:8" ht="15.75">
      <c r="A32" s="7"/>
      <c r="B32" s="16"/>
      <c r="C32" s="16"/>
      <c r="D32" s="14"/>
      <c r="E32" s="14"/>
      <c r="F32" s="17"/>
      <c r="G32" s="7"/>
      <c r="H32" s="7"/>
    </row>
    <row r="33" spans="1:8" ht="15.75">
      <c r="A33" s="7"/>
      <c r="B33" s="16"/>
      <c r="C33" s="16"/>
      <c r="D33" s="14"/>
      <c r="E33" s="14"/>
      <c r="F33" s="17"/>
      <c r="G33" s="7"/>
      <c r="H33" s="7"/>
    </row>
    <row r="34" spans="1:8" ht="15.75">
      <c r="A34" s="7"/>
      <c r="B34" s="16"/>
      <c r="C34" s="16"/>
      <c r="D34" s="14"/>
      <c r="E34" s="14"/>
      <c r="F34" s="17"/>
      <c r="G34" s="7"/>
      <c r="H34" s="7"/>
    </row>
  </sheetData>
  <sheetProtection/>
  <mergeCells count="5">
    <mergeCell ref="D4:E4"/>
    <mergeCell ref="B7:E7"/>
    <mergeCell ref="B12:E12"/>
    <mergeCell ref="B21:E21"/>
    <mergeCell ref="A26:E2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30"/>
  <sheetViews>
    <sheetView zoomScalePageLayoutView="0" workbookViewId="0" topLeftCell="A1">
      <selection activeCell="G1" sqref="G1"/>
    </sheetView>
  </sheetViews>
  <sheetFormatPr defaultColWidth="11.77734375" defaultRowHeight="15.75"/>
  <cols>
    <col min="1" max="1" width="40.77734375" style="0" customWidth="1"/>
  </cols>
  <sheetData>
    <row r="1" spans="1:8" ht="20.25">
      <c r="A1" s="28" t="s">
        <v>12</v>
      </c>
      <c r="B1" s="5"/>
      <c r="C1" s="5"/>
      <c r="D1" s="5"/>
      <c r="E1" s="5"/>
      <c r="F1" s="5"/>
      <c r="H1" s="7"/>
    </row>
    <row r="2" spans="1:8" ht="20.25">
      <c r="A2" s="28" t="s">
        <v>27</v>
      </c>
      <c r="B2" s="5"/>
      <c r="C2" s="5"/>
      <c r="D2" s="5"/>
      <c r="E2" s="5"/>
      <c r="F2" s="5"/>
      <c r="G2" s="7"/>
      <c r="H2" s="7"/>
    </row>
    <row r="3" spans="1:8" ht="15.75">
      <c r="A3" s="5"/>
      <c r="B3" s="5"/>
      <c r="C3" s="5"/>
      <c r="D3" s="5"/>
      <c r="E3" s="5"/>
      <c r="F3" s="5"/>
      <c r="G3" s="7"/>
      <c r="H3" s="7"/>
    </row>
    <row r="4" spans="1:8" ht="15.75">
      <c r="A4" s="9"/>
      <c r="B4" s="10"/>
      <c r="C4" s="10"/>
      <c r="D4" s="44" t="s">
        <v>3</v>
      </c>
      <c r="E4" s="44"/>
      <c r="F4" s="7"/>
      <c r="G4" s="7"/>
      <c r="H4" s="7"/>
    </row>
    <row r="5" spans="1:8" ht="15.75">
      <c r="A5" s="11" t="s">
        <v>0</v>
      </c>
      <c r="B5" s="12">
        <v>2009</v>
      </c>
      <c r="C5" s="12">
        <v>2010</v>
      </c>
      <c r="D5" s="12" t="s">
        <v>1</v>
      </c>
      <c r="E5" s="12" t="s">
        <v>2</v>
      </c>
      <c r="F5" s="13"/>
      <c r="G5" s="7"/>
      <c r="H5" s="7"/>
    </row>
    <row r="6" spans="1:8" ht="15.75">
      <c r="A6" s="7"/>
      <c r="B6" s="14"/>
      <c r="C6" s="14"/>
      <c r="D6" s="14"/>
      <c r="E6" s="14"/>
      <c r="F6" s="7"/>
      <c r="G6" s="7"/>
      <c r="H6" s="7"/>
    </row>
    <row r="7" spans="1:8" ht="15.75">
      <c r="A7" s="7"/>
      <c r="B7" s="40" t="s">
        <v>22</v>
      </c>
      <c r="C7" s="41"/>
      <c r="D7" s="41"/>
      <c r="E7" s="41"/>
      <c r="F7" s="7"/>
      <c r="G7" s="21"/>
      <c r="H7" s="7"/>
    </row>
    <row r="8" spans="1:8" ht="17.25">
      <c r="A8" s="7" t="s">
        <v>18</v>
      </c>
      <c r="B8" s="16">
        <f>SUM(B9:B10)</f>
        <v>8586.353</v>
      </c>
      <c r="C8" s="16">
        <f>SUM(C9:C10)</f>
        <v>8671.248</v>
      </c>
      <c r="D8" s="16">
        <f>SUM(D9:D10)</f>
        <v>84.89499999999953</v>
      </c>
      <c r="E8" s="29">
        <v>0.01</v>
      </c>
      <c r="F8" s="17"/>
      <c r="G8" s="7"/>
      <c r="H8" s="17"/>
    </row>
    <row r="9" spans="1:8" ht="15.75">
      <c r="A9" s="7" t="s">
        <v>13</v>
      </c>
      <c r="B9" s="16">
        <v>5612</v>
      </c>
      <c r="C9" s="16">
        <v>5729.677</v>
      </c>
      <c r="D9" s="16">
        <f>(+C9-B9)</f>
        <v>117.67699999999968</v>
      </c>
      <c r="E9" s="29">
        <f>((D9/B9)*100)*0.01</f>
        <v>0.02096881682109759</v>
      </c>
      <c r="F9" s="17"/>
      <c r="G9" s="7"/>
      <c r="H9" s="17"/>
    </row>
    <row r="10" spans="1:8" ht="15.75">
      <c r="A10" s="7" t="s">
        <v>14</v>
      </c>
      <c r="B10" s="16">
        <v>2974.353</v>
      </c>
      <c r="C10" s="16">
        <v>2941.571</v>
      </c>
      <c r="D10" s="16">
        <f>+C10-B10</f>
        <v>-32.78200000000015</v>
      </c>
      <c r="E10" s="29">
        <f>((D10/B10)*100)*0.01</f>
        <v>-0.011021556620885333</v>
      </c>
      <c r="F10" s="17"/>
      <c r="G10" s="7"/>
      <c r="H10" s="17"/>
    </row>
    <row r="11" spans="1:8" ht="15.75">
      <c r="A11" s="7"/>
      <c r="B11" s="16"/>
      <c r="C11" s="16"/>
      <c r="D11" s="16"/>
      <c r="E11" s="16"/>
      <c r="F11" s="17"/>
      <c r="G11" s="7"/>
      <c r="H11" s="7"/>
    </row>
    <row r="12" spans="1:8" ht="15.75">
      <c r="A12" s="7"/>
      <c r="B12" s="42" t="s">
        <v>4</v>
      </c>
      <c r="C12" s="43"/>
      <c r="D12" s="43"/>
      <c r="E12" s="43"/>
      <c r="F12" s="17"/>
      <c r="G12" s="21"/>
      <c r="H12" s="7"/>
    </row>
    <row r="13" spans="1:8" ht="15.75">
      <c r="A13" s="7" t="s">
        <v>5</v>
      </c>
      <c r="B13" s="30">
        <v>520448</v>
      </c>
      <c r="C13" s="30">
        <v>559887</v>
      </c>
      <c r="D13" s="30">
        <v>39439</v>
      </c>
      <c r="E13" s="29">
        <v>0.076</v>
      </c>
      <c r="F13" s="17"/>
      <c r="G13" s="22"/>
      <c r="H13" s="7"/>
    </row>
    <row r="14" spans="1:8" ht="15.75">
      <c r="A14" s="7" t="s">
        <v>23</v>
      </c>
      <c r="B14" s="31">
        <v>415436</v>
      </c>
      <c r="C14" s="31">
        <v>452001.466289</v>
      </c>
      <c r="D14" s="31">
        <f>+C14-B14</f>
        <v>36565.466289</v>
      </c>
      <c r="E14" s="29">
        <f>((D14/B14)*100)*0.01</f>
        <v>0.08801708635987254</v>
      </c>
      <c r="F14" s="17"/>
      <c r="G14" s="23"/>
      <c r="H14" s="17"/>
    </row>
    <row r="15" spans="1:8" ht="15.75">
      <c r="A15" s="7" t="s">
        <v>9</v>
      </c>
      <c r="B15" s="31">
        <v>501084</v>
      </c>
      <c r="C15" s="31">
        <v>537480.130591</v>
      </c>
      <c r="D15" s="31">
        <f>+C15-B15</f>
        <v>36396.130590999965</v>
      </c>
      <c r="E15" s="29">
        <f>((D15/B15)*100)*0.01</f>
        <v>0.07263478895953565</v>
      </c>
      <c r="F15" s="17"/>
      <c r="G15" s="7"/>
      <c r="H15" s="17"/>
    </row>
    <row r="16" spans="1:8" ht="15.75">
      <c r="A16" s="7" t="s">
        <v>10</v>
      </c>
      <c r="B16" s="31">
        <v>82457.759527</v>
      </c>
      <c r="C16" s="31">
        <v>82296.367331</v>
      </c>
      <c r="D16" s="31">
        <f>+C16-B16</f>
        <v>-161.3921960000007</v>
      </c>
      <c r="E16" s="29">
        <f>((D16/B16)*100)*0.01</f>
        <v>-0.001957271176488301</v>
      </c>
      <c r="F16" s="17"/>
      <c r="G16" s="7"/>
      <c r="H16" s="17"/>
    </row>
    <row r="17" spans="1:8" ht="15.75">
      <c r="A17" s="7" t="s">
        <v>11</v>
      </c>
      <c r="B17" s="31">
        <v>3215.278984</v>
      </c>
      <c r="C17" s="31">
        <v>3260.076005</v>
      </c>
      <c r="D17" s="31">
        <f>+C17-B17</f>
        <v>44.79702099999986</v>
      </c>
      <c r="E17" s="29">
        <f>(((D17/B17)*100))*0.01</f>
        <v>0.013932545580934217</v>
      </c>
      <c r="F17" s="17"/>
      <c r="G17" s="7"/>
      <c r="H17" s="17"/>
    </row>
    <row r="18" spans="1:8" ht="15.75">
      <c r="A18" s="7"/>
      <c r="B18" s="31"/>
      <c r="C18" s="31"/>
      <c r="D18" s="31"/>
      <c r="E18" s="16"/>
      <c r="F18" s="17"/>
      <c r="G18" s="7"/>
      <c r="H18" s="7"/>
    </row>
    <row r="19" spans="1:8" ht="15.75">
      <c r="A19" s="7" t="s">
        <v>6</v>
      </c>
      <c r="B19" s="31">
        <v>27318</v>
      </c>
      <c r="C19" s="31">
        <v>30232.411013999998</v>
      </c>
      <c r="D19" s="31">
        <f>+C19-B19</f>
        <v>2914.4110139999975</v>
      </c>
      <c r="E19" s="29">
        <f>((D19/B19)*100)*0.01</f>
        <v>0.10668464067647696</v>
      </c>
      <c r="F19" s="17"/>
      <c r="G19" s="7"/>
      <c r="H19" s="17"/>
    </row>
    <row r="20" spans="1:8" ht="15.75">
      <c r="A20" s="7"/>
      <c r="B20" s="16"/>
      <c r="C20" s="16"/>
      <c r="D20" s="16"/>
      <c r="E20" s="16"/>
      <c r="F20" s="17"/>
      <c r="G20" s="7"/>
      <c r="H20" s="7"/>
    </row>
    <row r="21" spans="1:8" ht="15.75">
      <c r="A21" s="7"/>
      <c r="B21" s="42" t="s">
        <v>7</v>
      </c>
      <c r="C21" s="43"/>
      <c r="D21" s="43"/>
      <c r="E21" s="43"/>
      <c r="F21" s="17"/>
      <c r="G21" s="21"/>
      <c r="H21" s="7"/>
    </row>
    <row r="22" spans="1:8" ht="15.75">
      <c r="A22" s="7" t="s">
        <v>8</v>
      </c>
      <c r="B22" s="30">
        <v>4868</v>
      </c>
      <c r="C22" s="30">
        <v>5276</v>
      </c>
      <c r="D22" s="30">
        <v>408</v>
      </c>
      <c r="E22" s="29">
        <v>0.084</v>
      </c>
      <c r="F22" s="17"/>
      <c r="G22" s="22"/>
      <c r="H22" s="17"/>
    </row>
    <row r="23" spans="1:8" ht="15.75">
      <c r="A23" s="24"/>
      <c r="B23" s="25"/>
      <c r="C23" s="25"/>
      <c r="D23" s="25"/>
      <c r="E23" s="25"/>
      <c r="F23" s="26"/>
      <c r="G23" s="23"/>
      <c r="H23" s="7"/>
    </row>
    <row r="24" spans="1:8" ht="15.75">
      <c r="A24" s="7" t="s">
        <v>16</v>
      </c>
      <c r="B24" s="16"/>
      <c r="C24" s="16"/>
      <c r="D24" s="16"/>
      <c r="E24" s="16"/>
      <c r="F24" s="17"/>
      <c r="G24" s="23"/>
      <c r="H24" s="7"/>
    </row>
    <row r="25" spans="1:8" ht="15.75">
      <c r="A25" s="7"/>
      <c r="B25" s="16"/>
      <c r="C25" s="16"/>
      <c r="D25" s="16"/>
      <c r="E25" s="16"/>
      <c r="F25" s="17"/>
      <c r="G25" s="7"/>
      <c r="H25" s="7"/>
    </row>
    <row r="26" spans="1:8" ht="33" customHeight="1">
      <c r="A26" s="45" t="s">
        <v>28</v>
      </c>
      <c r="B26" s="45"/>
      <c r="C26" s="45"/>
      <c r="D26" s="45"/>
      <c r="E26" s="45"/>
      <c r="F26" s="17"/>
      <c r="G26" s="7"/>
      <c r="H26" s="7"/>
    </row>
    <row r="27" spans="1:8" ht="15.75">
      <c r="A27" s="7" t="s">
        <v>25</v>
      </c>
      <c r="B27" s="16"/>
      <c r="C27" s="16"/>
      <c r="D27" s="16"/>
      <c r="E27" s="16"/>
      <c r="F27" s="17"/>
      <c r="G27" s="7"/>
      <c r="H27" s="7"/>
    </row>
    <row r="28" spans="1:8" ht="15.75">
      <c r="A28" s="7"/>
      <c r="B28" s="16"/>
      <c r="C28" s="16"/>
      <c r="D28" s="16"/>
      <c r="E28" s="16"/>
      <c r="F28" s="17"/>
      <c r="G28" s="7"/>
      <c r="H28" s="7"/>
    </row>
    <row r="29" spans="1:8" ht="15.75">
      <c r="A29" s="7"/>
      <c r="B29" s="16"/>
      <c r="C29" s="16"/>
      <c r="D29" s="16"/>
      <c r="E29" s="16"/>
      <c r="F29" s="17"/>
      <c r="G29" s="7"/>
      <c r="H29" s="7"/>
    </row>
    <row r="30" spans="1:8" ht="15.75">
      <c r="A30" s="7"/>
      <c r="B30" s="16"/>
      <c r="C30" s="16"/>
      <c r="D30" s="14"/>
      <c r="E30" s="14"/>
      <c r="F30" s="17"/>
      <c r="G30" s="7"/>
      <c r="H30" s="7"/>
    </row>
  </sheetData>
  <sheetProtection/>
  <mergeCells count="5">
    <mergeCell ref="D4:E4"/>
    <mergeCell ref="B7:E7"/>
    <mergeCell ref="B12:E12"/>
    <mergeCell ref="B21:E21"/>
    <mergeCell ref="A26:E2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31"/>
  <sheetViews>
    <sheetView zoomScalePageLayoutView="0" workbookViewId="0" topLeftCell="A1">
      <selection activeCell="G1" sqref="G1"/>
    </sheetView>
  </sheetViews>
  <sheetFormatPr defaultColWidth="11.77734375" defaultRowHeight="15.75"/>
  <cols>
    <col min="1" max="1" width="40.77734375" style="0" customWidth="1"/>
  </cols>
  <sheetData>
    <row r="1" spans="1:9" ht="20.25">
      <c r="A1" s="28" t="s">
        <v>12</v>
      </c>
      <c r="B1" s="5"/>
      <c r="C1" s="5"/>
      <c r="D1" s="5"/>
      <c r="E1" s="5"/>
      <c r="F1" s="5"/>
      <c r="H1" s="7"/>
      <c r="I1" s="7"/>
    </row>
    <row r="2" spans="1:9" ht="20.25">
      <c r="A2" s="28" t="s">
        <v>29</v>
      </c>
      <c r="B2" s="5"/>
      <c r="C2" s="5"/>
      <c r="D2" s="5"/>
      <c r="E2" s="5"/>
      <c r="F2" s="5"/>
      <c r="G2" s="7"/>
      <c r="H2" s="7"/>
      <c r="I2" s="7"/>
    </row>
    <row r="3" spans="1:9" ht="15.75">
      <c r="A3" s="5"/>
      <c r="B3" s="5"/>
      <c r="C3" s="5"/>
      <c r="D3" s="5"/>
      <c r="E3" s="5"/>
      <c r="F3" s="5"/>
      <c r="G3" s="7"/>
      <c r="H3" s="7"/>
      <c r="I3" s="7"/>
    </row>
    <row r="4" spans="1:9" ht="15.75">
      <c r="A4" s="9"/>
      <c r="B4" s="10"/>
      <c r="C4" s="10"/>
      <c r="D4" s="44" t="s">
        <v>3</v>
      </c>
      <c r="E4" s="44"/>
      <c r="F4" s="7"/>
      <c r="G4" s="7"/>
      <c r="H4" s="7"/>
      <c r="I4" s="7"/>
    </row>
    <row r="5" spans="1:9" ht="15.75">
      <c r="A5" s="11" t="s">
        <v>0</v>
      </c>
      <c r="B5" s="12">
        <v>2008</v>
      </c>
      <c r="C5" s="12">
        <v>2009</v>
      </c>
      <c r="D5" s="12" t="s">
        <v>1</v>
      </c>
      <c r="E5" s="12" t="s">
        <v>2</v>
      </c>
      <c r="F5" s="13"/>
      <c r="G5" s="7"/>
      <c r="H5" s="7"/>
      <c r="I5" s="7"/>
    </row>
    <row r="6" spans="1:9" ht="15.75">
      <c r="A6" s="7"/>
      <c r="B6" s="14"/>
      <c r="C6" s="14"/>
      <c r="D6" s="14"/>
      <c r="E6" s="14"/>
      <c r="F6" s="7"/>
      <c r="G6" s="7"/>
      <c r="H6" s="7"/>
      <c r="I6" s="7"/>
    </row>
    <row r="7" spans="1:9" ht="15.75">
      <c r="A7" s="7"/>
      <c r="B7" s="40" t="s">
        <v>22</v>
      </c>
      <c r="C7" s="41"/>
      <c r="D7" s="41"/>
      <c r="E7" s="41"/>
      <c r="F7" s="7"/>
      <c r="G7" s="21"/>
      <c r="H7" s="7"/>
      <c r="I7" s="7"/>
    </row>
    <row r="8" spans="1:9" ht="17.25">
      <c r="A8" s="7" t="s">
        <v>18</v>
      </c>
      <c r="B8" s="16">
        <f>SUM(B9:B10)</f>
        <v>8567.606</v>
      </c>
      <c r="C8" s="16">
        <f>SUM(C9:C10)</f>
        <v>8586</v>
      </c>
      <c r="D8" s="16">
        <f>SUM(D9:D10)</f>
        <v>18.393999999999778</v>
      </c>
      <c r="E8" s="29">
        <v>0.002</v>
      </c>
      <c r="F8" s="17"/>
      <c r="G8" s="7"/>
      <c r="H8" s="17"/>
      <c r="I8" s="18"/>
    </row>
    <row r="9" spans="1:9" ht="15.75">
      <c r="A9" s="7" t="s">
        <v>13</v>
      </c>
      <c r="B9" s="16">
        <v>5755.318</v>
      </c>
      <c r="C9" s="16">
        <v>5612</v>
      </c>
      <c r="D9" s="16">
        <f>(+C9-B9)</f>
        <v>-143.3180000000002</v>
      </c>
      <c r="E9" s="29">
        <f>((D9/B9)*100)*0.01</f>
        <v>-0.024901838612566708</v>
      </c>
      <c r="F9" s="17"/>
      <c r="G9" s="7"/>
      <c r="H9" s="17"/>
      <c r="I9" s="18"/>
    </row>
    <row r="10" spans="1:9" ht="15.75">
      <c r="A10" s="7" t="s">
        <v>14</v>
      </c>
      <c r="B10" s="16">
        <v>2812.288</v>
      </c>
      <c r="C10" s="16">
        <v>2974</v>
      </c>
      <c r="D10" s="16">
        <f>+C10-B10</f>
        <v>161.712</v>
      </c>
      <c r="E10" s="29">
        <f>((D10/B10)*100)*0.01</f>
        <v>0.05750193436803058</v>
      </c>
      <c r="F10" s="17"/>
      <c r="G10" s="7"/>
      <c r="H10" s="17"/>
      <c r="I10" s="18"/>
    </row>
    <row r="11" spans="1:9" ht="15.75">
      <c r="A11" s="7"/>
      <c r="B11" s="16"/>
      <c r="C11" s="16"/>
      <c r="D11" s="16"/>
      <c r="E11" s="16"/>
      <c r="F11" s="17"/>
      <c r="G11" s="7"/>
      <c r="H11" s="7"/>
      <c r="I11" s="7"/>
    </row>
    <row r="12" spans="1:9" ht="15.75">
      <c r="A12" s="7"/>
      <c r="B12" s="42" t="s">
        <v>4</v>
      </c>
      <c r="C12" s="43"/>
      <c r="D12" s="43"/>
      <c r="E12" s="43"/>
      <c r="F12" s="17"/>
      <c r="G12" s="21"/>
      <c r="H12" s="7"/>
      <c r="I12" s="7"/>
    </row>
    <row r="13" spans="1:9" ht="15.75">
      <c r="A13" s="7" t="s">
        <v>5</v>
      </c>
      <c r="B13" s="30">
        <v>575306</v>
      </c>
      <c r="C13" s="30">
        <v>520448</v>
      </c>
      <c r="D13" s="30">
        <v>-54858</v>
      </c>
      <c r="E13" s="29">
        <v>-0.095</v>
      </c>
      <c r="F13" s="17"/>
      <c r="G13" s="22"/>
      <c r="H13" s="7"/>
      <c r="I13" s="7"/>
    </row>
    <row r="14" spans="1:9" ht="15.75">
      <c r="A14" s="7" t="s">
        <v>23</v>
      </c>
      <c r="B14" s="31">
        <v>461777.223461</v>
      </c>
      <c r="C14" s="31">
        <v>415436</v>
      </c>
      <c r="D14" s="31">
        <f>+C14-B14</f>
        <v>-46341.223461000016</v>
      </c>
      <c r="E14" s="29">
        <f>((D14/B14)*100)*0.01</f>
        <v>-0.10035406924939819</v>
      </c>
      <c r="F14" s="17"/>
      <c r="G14" s="23"/>
      <c r="H14" s="17"/>
      <c r="I14" s="18"/>
    </row>
    <row r="15" spans="1:9" ht="15.75">
      <c r="A15" s="7" t="s">
        <v>9</v>
      </c>
      <c r="B15" s="31">
        <v>552139.46082</v>
      </c>
      <c r="C15" s="31">
        <v>501084</v>
      </c>
      <c r="D15" s="31">
        <f>+C15-B15</f>
        <v>-51055.46082000004</v>
      </c>
      <c r="E15" s="29">
        <f>((D15/B15)*100)*0.01</f>
        <v>-0.09246841503444789</v>
      </c>
      <c r="F15" s="17"/>
      <c r="G15" s="7"/>
      <c r="H15" s="17"/>
      <c r="I15" s="18"/>
    </row>
    <row r="16" spans="1:9" ht="15.75">
      <c r="A16" s="7" t="s">
        <v>10</v>
      </c>
      <c r="B16" s="31">
        <v>87183.908981</v>
      </c>
      <c r="C16" s="31">
        <v>82458</v>
      </c>
      <c r="D16" s="31">
        <f>+C16-B16</f>
        <v>-4725.9089810000005</v>
      </c>
      <c r="E16" s="29">
        <f>((D16/B16)*100)*0.01</f>
        <v>-0.054206206583716256</v>
      </c>
      <c r="F16" s="17"/>
      <c r="G16" s="7"/>
      <c r="H16" s="17"/>
      <c r="I16" s="18"/>
    </row>
    <row r="17" spans="1:9" ht="15.75">
      <c r="A17" s="7" t="s">
        <v>11</v>
      </c>
      <c r="B17" s="31">
        <v>3207.095936</v>
      </c>
      <c r="C17" s="31">
        <v>3215</v>
      </c>
      <c r="D17" s="31">
        <f>+C17-B17</f>
        <v>7.904063999999835</v>
      </c>
      <c r="E17" s="29">
        <f>(((D17/B17)*100)+0.1)*0.01</f>
        <v>0.003464554898802951</v>
      </c>
      <c r="F17" s="17"/>
      <c r="G17" s="7"/>
      <c r="H17" s="17"/>
      <c r="I17" s="18"/>
    </row>
    <row r="18" spans="1:9" ht="15.75">
      <c r="A18" s="7"/>
      <c r="B18" s="16"/>
      <c r="C18" s="16"/>
      <c r="D18" s="16"/>
      <c r="E18" s="16"/>
      <c r="F18" s="17"/>
      <c r="G18" s="7"/>
      <c r="H18" s="7"/>
      <c r="I18" s="7"/>
    </row>
    <row r="19" spans="1:9" ht="15.75">
      <c r="A19" s="7" t="s">
        <v>6</v>
      </c>
      <c r="B19" s="31">
        <v>27521.775887</v>
      </c>
      <c r="C19" s="31">
        <v>27318</v>
      </c>
      <c r="D19" s="31">
        <f>+C19-B19</f>
        <v>-203.77588699999978</v>
      </c>
      <c r="E19" s="29">
        <f>((D19/B19)*100)*0.01</f>
        <v>-0.007404169259886096</v>
      </c>
      <c r="F19" s="17"/>
      <c r="G19" s="7"/>
      <c r="H19" s="17"/>
      <c r="I19" s="18"/>
    </row>
    <row r="20" spans="1:9" ht="15.75">
      <c r="A20" s="7"/>
      <c r="B20" s="16"/>
      <c r="C20" s="16"/>
      <c r="D20" s="16"/>
      <c r="E20" s="16"/>
      <c r="F20" s="17"/>
      <c r="G20" s="7"/>
      <c r="H20" s="7"/>
      <c r="I20" s="7"/>
    </row>
    <row r="21" spans="1:9" ht="15.75">
      <c r="A21" s="7"/>
      <c r="B21" s="42" t="s">
        <v>7</v>
      </c>
      <c r="C21" s="43"/>
      <c r="D21" s="43"/>
      <c r="E21" s="43"/>
      <c r="F21" s="17"/>
      <c r="G21" s="21"/>
      <c r="H21" s="7"/>
      <c r="I21" s="7"/>
    </row>
    <row r="22" spans="1:9" ht="15.75">
      <c r="A22" s="7" t="s">
        <v>8</v>
      </c>
      <c r="B22" s="30">
        <v>4782</v>
      </c>
      <c r="C22" s="30">
        <v>4868</v>
      </c>
      <c r="D22" s="30">
        <v>86</v>
      </c>
      <c r="E22" s="29">
        <v>0.018000000000000002</v>
      </c>
      <c r="F22" s="17"/>
      <c r="G22" s="22"/>
      <c r="H22" s="17"/>
      <c r="I22" s="18"/>
    </row>
    <row r="23" spans="1:9" ht="15.75">
      <c r="A23" s="24"/>
      <c r="B23" s="25"/>
      <c r="C23" s="25"/>
      <c r="D23" s="25"/>
      <c r="E23" s="25"/>
      <c r="F23" s="26"/>
      <c r="G23" s="23"/>
      <c r="H23" s="7"/>
      <c r="I23" s="7"/>
    </row>
    <row r="24" spans="1:9" ht="15.75">
      <c r="A24" s="7" t="s">
        <v>16</v>
      </c>
      <c r="B24" s="16"/>
      <c r="C24" s="16"/>
      <c r="D24" s="16"/>
      <c r="E24" s="16"/>
      <c r="F24" s="17"/>
      <c r="G24" s="23"/>
      <c r="H24" s="7"/>
      <c r="I24" s="7"/>
    </row>
    <row r="25" spans="1:9" ht="15.75">
      <c r="A25" s="7"/>
      <c r="B25" s="16"/>
      <c r="C25" s="16"/>
      <c r="D25" s="16"/>
      <c r="E25" s="16"/>
      <c r="F25" s="17"/>
      <c r="G25" s="7"/>
      <c r="H25" s="7"/>
      <c r="I25" s="7"/>
    </row>
    <row r="26" spans="1:9" ht="35.25" customHeight="1">
      <c r="A26" s="45" t="s">
        <v>31</v>
      </c>
      <c r="B26" s="45"/>
      <c r="C26" s="45"/>
      <c r="D26" s="45"/>
      <c r="E26" s="45"/>
      <c r="F26" s="17"/>
      <c r="G26" s="7"/>
      <c r="H26" s="7"/>
      <c r="I26" s="7"/>
    </row>
    <row r="27" spans="1:9" ht="15.75">
      <c r="A27" s="7" t="s">
        <v>30</v>
      </c>
      <c r="B27" s="16"/>
      <c r="C27" s="16"/>
      <c r="D27" s="16"/>
      <c r="E27" s="16"/>
      <c r="F27" s="17"/>
      <c r="G27" s="7"/>
      <c r="H27" s="7"/>
      <c r="I27" s="7"/>
    </row>
    <row r="28" spans="1:9" ht="15.75">
      <c r="A28" s="7"/>
      <c r="B28" s="16"/>
      <c r="C28" s="16"/>
      <c r="D28" s="16"/>
      <c r="E28" s="16"/>
      <c r="F28" s="17"/>
      <c r="G28" s="7"/>
      <c r="H28" s="7"/>
      <c r="I28" s="7"/>
    </row>
    <row r="29" spans="1:9" ht="15.75">
      <c r="A29" s="7"/>
      <c r="B29" s="16"/>
      <c r="C29" s="16"/>
      <c r="D29" s="16"/>
      <c r="E29" s="16"/>
      <c r="F29" s="17"/>
      <c r="G29" s="7"/>
      <c r="H29" s="7"/>
      <c r="I29" s="7"/>
    </row>
    <row r="30" spans="1:9" ht="15.75">
      <c r="A30" s="7"/>
      <c r="B30" s="16"/>
      <c r="C30" s="16"/>
      <c r="D30" s="14"/>
      <c r="E30" s="14"/>
      <c r="F30" s="17"/>
      <c r="G30" s="7"/>
      <c r="H30" s="7"/>
      <c r="I30" s="7"/>
    </row>
    <row r="31" spans="1:9" ht="15.75">
      <c r="A31" s="7"/>
      <c r="B31" s="16"/>
      <c r="C31" s="16"/>
      <c r="D31" s="14"/>
      <c r="E31" s="14"/>
      <c r="F31" s="17"/>
      <c r="G31" s="7"/>
      <c r="H31" s="7"/>
      <c r="I31" s="7"/>
    </row>
  </sheetData>
  <sheetProtection/>
  <mergeCells count="5">
    <mergeCell ref="D4:E4"/>
    <mergeCell ref="B7:E7"/>
    <mergeCell ref="B12:E12"/>
    <mergeCell ref="B21:E21"/>
    <mergeCell ref="A26:E2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31"/>
  <sheetViews>
    <sheetView zoomScalePageLayoutView="0" workbookViewId="0" topLeftCell="A1">
      <selection activeCell="G1" sqref="G1"/>
    </sheetView>
  </sheetViews>
  <sheetFormatPr defaultColWidth="11.77734375" defaultRowHeight="15.75"/>
  <cols>
    <col min="1" max="1" width="40.77734375" style="0" customWidth="1"/>
  </cols>
  <sheetData>
    <row r="1" spans="1:8" ht="20.25">
      <c r="A1" s="28" t="s">
        <v>12</v>
      </c>
      <c r="B1" s="5"/>
      <c r="C1" s="5"/>
      <c r="D1" s="5"/>
      <c r="E1" s="5"/>
      <c r="F1" s="5"/>
      <c r="H1" s="7"/>
    </row>
    <row r="2" spans="1:8" ht="20.25">
      <c r="A2" s="28" t="s">
        <v>32</v>
      </c>
      <c r="B2" s="5"/>
      <c r="C2" s="5"/>
      <c r="D2" s="5"/>
      <c r="E2" s="5"/>
      <c r="F2" s="5"/>
      <c r="G2" s="7"/>
      <c r="H2" s="7"/>
    </row>
    <row r="3" spans="1:8" ht="15.75">
      <c r="A3" s="5"/>
      <c r="B3" s="5"/>
      <c r="C3" s="5"/>
      <c r="D3" s="5"/>
      <c r="E3" s="5"/>
      <c r="F3" s="5"/>
      <c r="G3" s="7"/>
      <c r="H3" s="7"/>
    </row>
    <row r="4" spans="1:8" ht="15.75">
      <c r="A4" s="9"/>
      <c r="B4" s="10"/>
      <c r="C4" s="10"/>
      <c r="D4" s="44" t="s">
        <v>3</v>
      </c>
      <c r="E4" s="44"/>
      <c r="F4" s="7"/>
      <c r="G4" s="7"/>
      <c r="H4" s="7"/>
    </row>
    <row r="5" spans="1:8" ht="15.75">
      <c r="A5" s="11" t="s">
        <v>0</v>
      </c>
      <c r="B5" s="12">
        <v>2007</v>
      </c>
      <c r="C5" s="12">
        <v>2008</v>
      </c>
      <c r="D5" s="12" t="s">
        <v>1</v>
      </c>
      <c r="E5" s="12" t="s">
        <v>2</v>
      </c>
      <c r="F5" s="13"/>
      <c r="G5" s="7"/>
      <c r="H5" s="7"/>
    </row>
    <row r="6" spans="1:8" ht="15.75">
      <c r="A6" s="7"/>
      <c r="B6" s="14"/>
      <c r="C6" s="14"/>
      <c r="D6" s="14"/>
      <c r="E6" s="14"/>
      <c r="F6" s="7"/>
      <c r="G6" s="7"/>
      <c r="H6" s="7"/>
    </row>
    <row r="7" spans="1:8" ht="15.75">
      <c r="A7" s="7"/>
      <c r="B7" s="40" t="s">
        <v>22</v>
      </c>
      <c r="C7" s="41"/>
      <c r="D7" s="41"/>
      <c r="E7" s="41"/>
      <c r="F7" s="7"/>
      <c r="G7" s="21"/>
      <c r="H7" s="7"/>
    </row>
    <row r="8" spans="1:8" ht="17.25">
      <c r="A8" s="7" t="s">
        <v>18</v>
      </c>
      <c r="B8" s="16">
        <f>SUM(B9:B10)</f>
        <v>8697.053</v>
      </c>
      <c r="C8" s="16">
        <f>SUM(C9:C10)</f>
        <v>8567.606</v>
      </c>
      <c r="D8" s="16">
        <f>SUM(D9:D10)-1</f>
        <v>-130.44699999999966</v>
      </c>
      <c r="E8" s="29">
        <v>-0.015</v>
      </c>
      <c r="F8" s="17"/>
      <c r="G8" s="7"/>
      <c r="H8" s="17"/>
    </row>
    <row r="9" spans="1:8" ht="15.75">
      <c r="A9" s="7" t="s">
        <v>13</v>
      </c>
      <c r="B9" s="16">
        <v>5842.737</v>
      </c>
      <c r="C9" s="16">
        <v>5755.318</v>
      </c>
      <c r="D9" s="16">
        <f>(+C9-B9)</f>
        <v>-87.41899999999987</v>
      </c>
      <c r="E9" s="29">
        <f>((D9/B9)*100)*0.01</f>
        <v>-0.014961994695294323</v>
      </c>
      <c r="F9" s="17"/>
      <c r="G9" s="7"/>
      <c r="H9" s="17"/>
    </row>
    <row r="10" spans="1:8" ht="15.75">
      <c r="A10" s="7" t="s">
        <v>14</v>
      </c>
      <c r="B10" s="16">
        <v>2854.316</v>
      </c>
      <c r="C10" s="16">
        <v>2812.288</v>
      </c>
      <c r="D10" s="16">
        <f>+C10-B10</f>
        <v>-42.02799999999979</v>
      </c>
      <c r="E10" s="29">
        <f>((D10/B10)*100)*0.01</f>
        <v>-0.01472436828998604</v>
      </c>
      <c r="F10" s="17"/>
      <c r="G10" s="7"/>
      <c r="H10" s="17"/>
    </row>
    <row r="11" spans="1:8" ht="15.75">
      <c r="A11" s="7"/>
      <c r="B11" s="16"/>
      <c r="C11" s="16"/>
      <c r="D11" s="16"/>
      <c r="E11" s="16"/>
      <c r="F11" s="17"/>
      <c r="G11" s="7"/>
      <c r="H11" s="7"/>
    </row>
    <row r="12" spans="1:8" ht="15.75">
      <c r="A12" s="7"/>
      <c r="B12" s="42" t="s">
        <v>4</v>
      </c>
      <c r="C12" s="43"/>
      <c r="D12" s="43"/>
      <c r="E12" s="43"/>
      <c r="F12" s="17"/>
      <c r="G12" s="21"/>
      <c r="H12" s="7"/>
    </row>
    <row r="13" spans="1:8" ht="15.75">
      <c r="A13" s="7" t="s">
        <v>5</v>
      </c>
      <c r="B13" s="30">
        <v>631241</v>
      </c>
      <c r="C13" s="30">
        <v>575306</v>
      </c>
      <c r="D13" s="30">
        <v>-55934</v>
      </c>
      <c r="E13" s="29">
        <v>0.08900000000000001</v>
      </c>
      <c r="F13" s="17"/>
      <c r="G13" s="22"/>
      <c r="H13" s="7"/>
    </row>
    <row r="14" spans="1:8" ht="15.75">
      <c r="A14" s="7" t="s">
        <v>23</v>
      </c>
      <c r="B14" s="31">
        <v>514674.84768400004</v>
      </c>
      <c r="C14" s="31">
        <v>461777.223461</v>
      </c>
      <c r="D14" s="31">
        <f>+C14-B14</f>
        <v>-52897.62422300002</v>
      </c>
      <c r="E14" s="29">
        <f>((D14/B14)*100)*0.01</f>
        <v>-0.10277872420040642</v>
      </c>
      <c r="F14" s="17"/>
      <c r="G14" s="23"/>
      <c r="H14" s="17"/>
    </row>
    <row r="15" spans="1:8" ht="15.75">
      <c r="A15" s="7" t="s">
        <v>9</v>
      </c>
      <c r="B15" s="31">
        <v>606438.748095</v>
      </c>
      <c r="C15" s="31">
        <v>552139.46082</v>
      </c>
      <c r="D15" s="31">
        <f>+C15-B15</f>
        <v>-54299.28727500001</v>
      </c>
      <c r="E15" s="29">
        <f>((D15/B15)*100)*0.01</f>
        <v>-0.08953795819539866</v>
      </c>
      <c r="F15" s="17"/>
      <c r="G15" s="7"/>
      <c r="H15" s="17"/>
    </row>
    <row r="16" spans="1:8" ht="15.75">
      <c r="A16" s="7" t="s">
        <v>10</v>
      </c>
      <c r="B16" s="31">
        <v>88490.075139</v>
      </c>
      <c r="C16" s="31">
        <v>87183.908981</v>
      </c>
      <c r="D16" s="31">
        <f>+C16-B16</f>
        <v>-1306.1661579999927</v>
      </c>
      <c r="E16" s="29">
        <f>((D16/B16)*100)*0.01</f>
        <v>-0.014760594970094331</v>
      </c>
      <c r="F16" s="17"/>
      <c r="G16" s="7"/>
      <c r="H16" s="17"/>
    </row>
    <row r="17" spans="1:8" ht="15.75">
      <c r="A17" s="7" t="s">
        <v>11</v>
      </c>
      <c r="B17" s="31">
        <v>3287.980028</v>
      </c>
      <c r="C17" s="31">
        <v>3207.095936</v>
      </c>
      <c r="D17" s="31">
        <f>+C17-B17</f>
        <v>-80.88409199999978</v>
      </c>
      <c r="E17" s="29">
        <f>((D17/B17)*100)*0.01</f>
        <v>-0.024599934096679914</v>
      </c>
      <c r="F17" s="17"/>
      <c r="G17" s="7"/>
      <c r="H17" s="17"/>
    </row>
    <row r="18" spans="1:8" ht="15.75">
      <c r="A18" s="7"/>
      <c r="B18" s="16"/>
      <c r="C18" s="16"/>
      <c r="D18" s="16"/>
      <c r="E18" s="16"/>
      <c r="F18" s="17"/>
      <c r="G18" s="7"/>
      <c r="H18" s="7"/>
    </row>
    <row r="19" spans="1:8" ht="15.75">
      <c r="A19" s="7" t="s">
        <v>6</v>
      </c>
      <c r="B19" s="31">
        <v>30967.284944</v>
      </c>
      <c r="C19" s="31">
        <v>27521.775887</v>
      </c>
      <c r="D19" s="31">
        <f>+C19-B19</f>
        <v>-3445.5090569999993</v>
      </c>
      <c r="E19" s="29">
        <f>((D19/B19)*100)*0.01</f>
        <v>-0.11126287187367961</v>
      </c>
      <c r="F19" s="17"/>
      <c r="G19" s="7"/>
      <c r="H19" s="17"/>
    </row>
    <row r="20" spans="1:8" ht="15.75">
      <c r="A20" s="7"/>
      <c r="B20" s="16"/>
      <c r="C20" s="16"/>
      <c r="D20" s="16"/>
      <c r="E20" s="16"/>
      <c r="F20" s="17"/>
      <c r="G20" s="7"/>
      <c r="H20" s="7"/>
    </row>
    <row r="21" spans="1:8" ht="15.75">
      <c r="A21" s="7"/>
      <c r="B21" s="42" t="s">
        <v>7</v>
      </c>
      <c r="C21" s="43"/>
      <c r="D21" s="43"/>
      <c r="E21" s="43"/>
      <c r="F21" s="17"/>
      <c r="G21" s="21"/>
      <c r="H21" s="7"/>
    </row>
    <row r="22" spans="1:8" ht="15.75">
      <c r="A22" s="7" t="s">
        <v>8</v>
      </c>
      <c r="B22" s="30">
        <v>5300</v>
      </c>
      <c r="C22" s="30">
        <v>4782</v>
      </c>
      <c r="D22" s="30">
        <v>518</v>
      </c>
      <c r="E22" s="29">
        <v>0.098</v>
      </c>
      <c r="F22" s="17"/>
      <c r="G22" s="22"/>
      <c r="H22" s="17"/>
    </row>
    <row r="23" spans="1:8" ht="15.75">
      <c r="A23" s="24"/>
      <c r="B23" s="25"/>
      <c r="C23" s="25"/>
      <c r="D23" s="25"/>
      <c r="E23" s="25"/>
      <c r="F23" s="26"/>
      <c r="G23" s="23"/>
      <c r="H23" s="7"/>
    </row>
    <row r="24" spans="1:8" ht="15.75">
      <c r="A24" s="7" t="s">
        <v>16</v>
      </c>
      <c r="B24" s="16"/>
      <c r="C24" s="16"/>
      <c r="D24" s="16"/>
      <c r="E24" s="16"/>
      <c r="F24" s="17"/>
      <c r="G24" s="23"/>
      <c r="H24" s="7"/>
    </row>
    <row r="25" spans="1:8" ht="15.75">
      <c r="A25" s="7"/>
      <c r="B25" s="16"/>
      <c r="C25" s="16"/>
      <c r="D25" s="16"/>
      <c r="E25" s="16"/>
      <c r="F25" s="17"/>
      <c r="G25" s="7"/>
      <c r="H25" s="7"/>
    </row>
    <row r="26" spans="1:8" ht="33.75" customHeight="1">
      <c r="A26" s="45" t="s">
        <v>33</v>
      </c>
      <c r="B26" s="45"/>
      <c r="C26" s="45"/>
      <c r="D26" s="45"/>
      <c r="E26" s="45"/>
      <c r="F26" s="17"/>
      <c r="G26" s="7"/>
      <c r="H26" s="7"/>
    </row>
    <row r="27" spans="1:8" ht="15.75">
      <c r="A27" s="7" t="s">
        <v>30</v>
      </c>
      <c r="B27" s="16"/>
      <c r="C27" s="16"/>
      <c r="D27" s="16"/>
      <c r="E27" s="16"/>
      <c r="F27" s="17"/>
      <c r="G27" s="7"/>
      <c r="H27" s="7"/>
    </row>
    <row r="28" spans="1:8" ht="15.75">
      <c r="A28" s="7"/>
      <c r="B28" s="16"/>
      <c r="C28" s="16"/>
      <c r="D28" s="16"/>
      <c r="E28" s="16"/>
      <c r="F28" s="17"/>
      <c r="G28" s="7"/>
      <c r="H28" s="7"/>
    </row>
    <row r="29" spans="1:8" ht="15.75">
      <c r="A29" s="7"/>
      <c r="B29" s="16"/>
      <c r="C29" s="16"/>
      <c r="D29" s="16"/>
      <c r="E29" s="16"/>
      <c r="F29" s="17"/>
      <c r="G29" s="7"/>
      <c r="H29" s="7"/>
    </row>
    <row r="30" spans="1:8" ht="15.75">
      <c r="A30" s="7"/>
      <c r="B30" s="16"/>
      <c r="C30" s="16"/>
      <c r="D30" s="14"/>
      <c r="E30" s="14"/>
      <c r="F30" s="17"/>
      <c r="G30" s="7"/>
      <c r="H30" s="7"/>
    </row>
    <row r="31" spans="1:8" ht="15.75">
      <c r="A31" s="7"/>
      <c r="B31" s="16"/>
      <c r="C31" s="16"/>
      <c r="D31" s="14"/>
      <c r="E31" s="14"/>
      <c r="F31" s="17"/>
      <c r="G31" s="7"/>
      <c r="H31" s="7"/>
    </row>
  </sheetData>
  <sheetProtection/>
  <mergeCells count="5">
    <mergeCell ref="D4:E4"/>
    <mergeCell ref="B7:E7"/>
    <mergeCell ref="B12:E12"/>
    <mergeCell ref="B21:E21"/>
    <mergeCell ref="A26:E2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29"/>
  <sheetViews>
    <sheetView zoomScalePageLayoutView="0" workbookViewId="0" topLeftCell="A1">
      <selection activeCell="G1" sqref="G1"/>
    </sheetView>
  </sheetViews>
  <sheetFormatPr defaultColWidth="11.77734375" defaultRowHeight="15.75"/>
  <cols>
    <col min="1" max="1" width="40.77734375" style="0" customWidth="1"/>
  </cols>
  <sheetData>
    <row r="1" spans="1:8" ht="20.25">
      <c r="A1" s="28" t="s">
        <v>12</v>
      </c>
      <c r="B1" s="5"/>
      <c r="C1" s="5"/>
      <c r="D1" s="5"/>
      <c r="E1" s="5"/>
      <c r="F1" s="5"/>
      <c r="H1" s="7"/>
    </row>
    <row r="2" spans="1:8" ht="20.25">
      <c r="A2" s="28" t="s">
        <v>34</v>
      </c>
      <c r="B2" s="5"/>
      <c r="C2" s="5"/>
      <c r="D2" s="5"/>
      <c r="E2" s="5"/>
      <c r="F2" s="5"/>
      <c r="G2" s="7"/>
      <c r="H2" s="7"/>
    </row>
    <row r="3" spans="1:8" ht="15.75">
      <c r="A3" s="5"/>
      <c r="B3" s="5"/>
      <c r="C3" s="5"/>
      <c r="D3" s="5"/>
      <c r="E3" s="5"/>
      <c r="F3" s="5"/>
      <c r="G3" s="7"/>
      <c r="H3" s="7"/>
    </row>
    <row r="4" spans="1:8" ht="15.75">
      <c r="A4" s="9"/>
      <c r="B4" s="10"/>
      <c r="C4" s="10"/>
      <c r="D4" s="44" t="s">
        <v>3</v>
      </c>
      <c r="E4" s="44"/>
      <c r="F4" s="7"/>
      <c r="G4" s="7"/>
      <c r="H4" s="7"/>
    </row>
    <row r="5" spans="1:8" ht="15.75">
      <c r="A5" s="11" t="s">
        <v>0</v>
      </c>
      <c r="B5" s="12">
        <v>2006</v>
      </c>
      <c r="C5" s="12">
        <v>2007</v>
      </c>
      <c r="D5" s="12" t="s">
        <v>1</v>
      </c>
      <c r="E5" s="12" t="s">
        <v>2</v>
      </c>
      <c r="F5" s="13"/>
      <c r="G5" s="7"/>
      <c r="H5" s="7"/>
    </row>
    <row r="6" spans="1:8" ht="15.75">
      <c r="A6" s="7"/>
      <c r="B6" s="14"/>
      <c r="C6" s="14"/>
      <c r="D6" s="14"/>
      <c r="E6" s="14"/>
      <c r="F6" s="7"/>
      <c r="G6" s="7"/>
      <c r="H6" s="7"/>
    </row>
    <row r="7" spans="1:8" ht="15.75">
      <c r="A7" s="7"/>
      <c r="B7" s="40" t="s">
        <v>22</v>
      </c>
      <c r="C7" s="41"/>
      <c r="D7" s="41"/>
      <c r="E7" s="41"/>
      <c r="F7" s="7"/>
      <c r="G7" s="21"/>
      <c r="H7" s="7"/>
    </row>
    <row r="8" spans="1:8" ht="17.25">
      <c r="A8" s="7" t="s">
        <v>18</v>
      </c>
      <c r="B8" s="16">
        <v>8352.599</v>
      </c>
      <c r="C8" s="16">
        <v>8697.053</v>
      </c>
      <c r="D8" s="16">
        <f>SUM(D9:D10)</f>
        <v>345.4540000000002</v>
      </c>
      <c r="E8" s="29">
        <v>0.040999999999999995</v>
      </c>
      <c r="F8" s="17"/>
      <c r="G8" s="7"/>
      <c r="H8" s="17"/>
    </row>
    <row r="9" spans="1:8" ht="15.75">
      <c r="A9" s="7" t="s">
        <v>13</v>
      </c>
      <c r="B9" s="16">
        <v>5623.373</v>
      </c>
      <c r="C9" s="16">
        <v>5842.737</v>
      </c>
      <c r="D9" s="16">
        <f>(+C9-B9)+1</f>
        <v>220.3640000000005</v>
      </c>
      <c r="E9" s="29">
        <f>((D9/B9)*100)*0.01</f>
        <v>0.03918715688964621</v>
      </c>
      <c r="F9" s="17"/>
      <c r="G9" s="7"/>
      <c r="H9" s="17"/>
    </row>
    <row r="10" spans="1:8" ht="15.75">
      <c r="A10" s="7" t="s">
        <v>14</v>
      </c>
      <c r="B10" s="16">
        <v>2729.226</v>
      </c>
      <c r="C10" s="16">
        <v>2854.316</v>
      </c>
      <c r="D10" s="16">
        <f>+C10-B10</f>
        <v>125.08999999999969</v>
      </c>
      <c r="E10" s="29">
        <f>((D10/B10)*100)*0.01</f>
        <v>0.04583350737535099</v>
      </c>
      <c r="F10" s="17"/>
      <c r="G10" s="7"/>
      <c r="H10" s="17"/>
    </row>
    <row r="11" spans="1:8" ht="15.75">
      <c r="A11" s="7"/>
      <c r="B11" s="16"/>
      <c r="C11" s="16"/>
      <c r="D11" s="16"/>
      <c r="E11" s="16"/>
      <c r="F11" s="17"/>
      <c r="G11" s="7"/>
      <c r="H11" s="7"/>
    </row>
    <row r="12" spans="1:8" ht="15.75">
      <c r="A12" s="7"/>
      <c r="B12" s="42" t="s">
        <v>4</v>
      </c>
      <c r="C12" s="43"/>
      <c r="D12" s="43"/>
      <c r="E12" s="43"/>
      <c r="F12" s="17"/>
      <c r="G12" s="21"/>
      <c r="H12" s="7"/>
    </row>
    <row r="13" spans="1:8" ht="15.75">
      <c r="A13" s="7" t="s">
        <v>5</v>
      </c>
      <c r="B13" s="30">
        <v>550627</v>
      </c>
      <c r="C13" s="30">
        <v>631241</v>
      </c>
      <c r="D13" s="30">
        <v>80614</v>
      </c>
      <c r="E13" s="29">
        <v>0.146</v>
      </c>
      <c r="F13" s="17"/>
      <c r="G13" s="22"/>
      <c r="H13" s="7"/>
    </row>
    <row r="14" spans="1:8" ht="15.75">
      <c r="A14" s="7" t="s">
        <v>23</v>
      </c>
      <c r="B14" s="31">
        <v>439732.88043699996</v>
      </c>
      <c r="C14" s="31">
        <v>514674.84768400004</v>
      </c>
      <c r="D14" s="31">
        <f>+C14-B14</f>
        <v>74941.96724700008</v>
      </c>
      <c r="E14" s="29">
        <f>((D14/B14)*100)*0.01</f>
        <v>0.17042611681101463</v>
      </c>
      <c r="F14" s="17"/>
      <c r="G14" s="23"/>
      <c r="H14" s="17"/>
    </row>
    <row r="15" spans="1:8" ht="15.75">
      <c r="A15" s="7" t="s">
        <v>9</v>
      </c>
      <c r="B15" s="31">
        <v>526353.619646</v>
      </c>
      <c r="C15" s="31">
        <v>606438.748095</v>
      </c>
      <c r="D15" s="31">
        <f>+C15-B15</f>
        <v>80085.12844900007</v>
      </c>
      <c r="E15" s="29">
        <f>((D15/B15)*100)*0.01</f>
        <v>0.15215080785966945</v>
      </c>
      <c r="F15" s="17"/>
      <c r="G15" s="7"/>
      <c r="H15" s="17"/>
    </row>
    <row r="16" spans="1:8" ht="15.75">
      <c r="A16" s="7" t="s">
        <v>10</v>
      </c>
      <c r="B16" s="31">
        <v>83369.75574699999</v>
      </c>
      <c r="C16" s="31">
        <v>88490.075139</v>
      </c>
      <c r="D16" s="31">
        <f>+C16-B16</f>
        <v>5120.319392000005</v>
      </c>
      <c r="E16" s="29">
        <f>((D16/B16)*100)*0.01</f>
        <v>0.06141698924413914</v>
      </c>
      <c r="F16" s="17"/>
      <c r="G16" s="7"/>
      <c r="H16" s="17"/>
    </row>
    <row r="17" spans="1:8" ht="15.75">
      <c r="A17" s="7" t="s">
        <v>11</v>
      </c>
      <c r="B17" s="31">
        <v>3270.598006</v>
      </c>
      <c r="C17" s="31">
        <v>3287.980028</v>
      </c>
      <c r="D17" s="31">
        <f>+C17-B17</f>
        <v>17.38202199999978</v>
      </c>
      <c r="E17" s="29">
        <f>((D17/B17)*100-0.1)*0.01</f>
        <v>0.004314631137214661</v>
      </c>
      <c r="F17" s="17"/>
      <c r="G17" s="7"/>
      <c r="H17" s="17"/>
    </row>
    <row r="18" spans="1:8" ht="15.75">
      <c r="A18" s="7"/>
      <c r="B18" s="31"/>
      <c r="C18" s="31"/>
      <c r="D18" s="31"/>
      <c r="E18" s="16"/>
      <c r="F18" s="17"/>
      <c r="G18" s="7"/>
      <c r="H18" s="7"/>
    </row>
    <row r="19" spans="1:8" ht="15.75">
      <c r="A19" s="7" t="s">
        <v>6</v>
      </c>
      <c r="B19" s="31">
        <v>25991.473433</v>
      </c>
      <c r="C19" s="31">
        <v>30967.284944</v>
      </c>
      <c r="D19" s="31">
        <f>+C19-B19</f>
        <v>4975.811511</v>
      </c>
      <c r="E19" s="29">
        <f>((D19/B19)*100)*0.01</f>
        <v>0.19144014762481587</v>
      </c>
      <c r="F19" s="17"/>
      <c r="G19" s="7"/>
      <c r="H19" s="17"/>
    </row>
    <row r="20" spans="1:8" ht="15.75">
      <c r="A20" s="7"/>
      <c r="B20" s="16"/>
      <c r="C20" s="16"/>
      <c r="D20" s="16"/>
      <c r="E20" s="16"/>
      <c r="F20" s="17"/>
      <c r="G20" s="7"/>
      <c r="H20" s="7"/>
    </row>
    <row r="21" spans="1:8" ht="15.75">
      <c r="A21" s="7"/>
      <c r="B21" s="42" t="s">
        <v>7</v>
      </c>
      <c r="C21" s="43"/>
      <c r="D21" s="43"/>
      <c r="E21" s="43"/>
      <c r="F21" s="17"/>
      <c r="G21" s="21"/>
      <c r="H21" s="7"/>
    </row>
    <row r="22" spans="1:8" ht="15.75">
      <c r="A22" s="7" t="s">
        <v>8</v>
      </c>
      <c r="B22" s="30">
        <v>4622</v>
      </c>
      <c r="C22" s="30">
        <v>5300</v>
      </c>
      <c r="D22" s="30">
        <v>678</v>
      </c>
      <c r="E22" s="29">
        <v>0.147</v>
      </c>
      <c r="F22" s="17"/>
      <c r="G22" s="22"/>
      <c r="H22" s="17"/>
    </row>
    <row r="23" spans="1:8" ht="15.75">
      <c r="A23" s="24"/>
      <c r="B23" s="25"/>
      <c r="C23" s="25"/>
      <c r="D23" s="25"/>
      <c r="E23" s="25"/>
      <c r="F23" s="26"/>
      <c r="G23" s="23"/>
      <c r="H23" s="7"/>
    </row>
    <row r="24" spans="1:8" ht="15.75">
      <c r="A24" s="7" t="s">
        <v>16</v>
      </c>
      <c r="B24" s="16"/>
      <c r="C24" s="16"/>
      <c r="D24" s="16"/>
      <c r="E24" s="16"/>
      <c r="F24" s="17"/>
      <c r="G24" s="23"/>
      <c r="H24" s="7"/>
    </row>
    <row r="25" spans="1:8" ht="15.75">
      <c r="A25" s="7"/>
      <c r="B25" s="16"/>
      <c r="C25" s="16"/>
      <c r="D25" s="16"/>
      <c r="E25" s="16"/>
      <c r="F25" s="17"/>
      <c r="G25" s="7"/>
      <c r="H25" s="7"/>
    </row>
    <row r="26" spans="1:8" ht="33.75" customHeight="1">
      <c r="A26" s="45" t="s">
        <v>35</v>
      </c>
      <c r="B26" s="45"/>
      <c r="C26" s="45"/>
      <c r="D26" s="45"/>
      <c r="E26" s="45"/>
      <c r="F26" s="17"/>
      <c r="G26" s="7"/>
      <c r="H26" s="7"/>
    </row>
    <row r="27" spans="1:8" ht="15.75">
      <c r="A27" s="7" t="s">
        <v>25</v>
      </c>
      <c r="B27" s="16"/>
      <c r="C27" s="16"/>
      <c r="D27" s="16"/>
      <c r="E27" s="16"/>
      <c r="F27" s="17"/>
      <c r="G27" s="7"/>
      <c r="H27" s="7"/>
    </row>
    <row r="28" spans="1:8" ht="15.75">
      <c r="A28" s="7"/>
      <c r="B28" s="16"/>
      <c r="C28" s="16"/>
      <c r="D28" s="16"/>
      <c r="E28" s="16"/>
      <c r="F28" s="17"/>
      <c r="G28" s="7"/>
      <c r="H28" s="7"/>
    </row>
    <row r="29" spans="1:8" ht="15.75">
      <c r="A29" s="7"/>
      <c r="B29" s="16"/>
      <c r="C29" s="16"/>
      <c r="D29" s="16"/>
      <c r="E29" s="16"/>
      <c r="F29" s="17"/>
      <c r="G29" s="7"/>
      <c r="H29" s="7"/>
    </row>
  </sheetData>
  <sheetProtection/>
  <mergeCells count="5">
    <mergeCell ref="D4:E4"/>
    <mergeCell ref="B7:E7"/>
    <mergeCell ref="B12:E12"/>
    <mergeCell ref="B21:E21"/>
    <mergeCell ref="A26:E2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30"/>
  <sheetViews>
    <sheetView zoomScalePageLayoutView="0" workbookViewId="0" topLeftCell="A1">
      <selection activeCell="G1" sqref="G1"/>
    </sheetView>
  </sheetViews>
  <sheetFormatPr defaultColWidth="11.77734375" defaultRowHeight="15.75"/>
  <cols>
    <col min="1" max="1" width="40.77734375" style="0" customWidth="1"/>
  </cols>
  <sheetData>
    <row r="1" spans="1:8" ht="20.25">
      <c r="A1" s="28" t="s">
        <v>12</v>
      </c>
      <c r="B1" s="5"/>
      <c r="C1" s="5"/>
      <c r="D1" s="5"/>
      <c r="E1" s="5"/>
      <c r="F1" s="5"/>
      <c r="H1" s="7"/>
    </row>
    <row r="2" spans="1:8" ht="20.25">
      <c r="A2" s="28" t="s">
        <v>36</v>
      </c>
      <c r="B2" s="5"/>
      <c r="C2" s="5"/>
      <c r="D2" s="5"/>
      <c r="E2" s="5"/>
      <c r="F2" s="5"/>
      <c r="G2" s="7"/>
      <c r="H2" s="7"/>
    </row>
    <row r="3" spans="1:8" ht="15.75">
      <c r="A3" s="5"/>
      <c r="B3" s="5"/>
      <c r="C3" s="5"/>
      <c r="D3" s="5"/>
      <c r="E3" s="5"/>
      <c r="F3" s="5"/>
      <c r="G3" s="7"/>
      <c r="H3" s="7"/>
    </row>
    <row r="4" spans="1:8" ht="15.75">
      <c r="A4" s="9"/>
      <c r="B4" s="10"/>
      <c r="C4" s="10"/>
      <c r="D4" s="44" t="s">
        <v>3</v>
      </c>
      <c r="E4" s="44"/>
      <c r="F4" s="7"/>
      <c r="G4" s="7"/>
      <c r="H4" s="7"/>
    </row>
    <row r="5" spans="1:8" ht="15.75">
      <c r="A5" s="11" t="s">
        <v>0</v>
      </c>
      <c r="B5" s="12">
        <v>2004</v>
      </c>
      <c r="C5" s="12">
        <v>2005</v>
      </c>
      <c r="D5" s="12" t="s">
        <v>1</v>
      </c>
      <c r="E5" s="12" t="s">
        <v>2</v>
      </c>
      <c r="F5" s="13"/>
      <c r="G5" s="7"/>
      <c r="H5" s="7"/>
    </row>
    <row r="6" spans="1:8" ht="15.75">
      <c r="A6" s="7"/>
      <c r="B6" s="14"/>
      <c r="C6" s="14"/>
      <c r="D6" s="14"/>
      <c r="E6" s="14"/>
      <c r="F6" s="7"/>
      <c r="G6" s="7"/>
      <c r="H6" s="7"/>
    </row>
    <row r="7" spans="1:8" ht="15.75">
      <c r="A7" s="7"/>
      <c r="B7" s="40" t="s">
        <v>22</v>
      </c>
      <c r="C7" s="41"/>
      <c r="D7" s="41"/>
      <c r="E7" s="41"/>
      <c r="F7" s="7"/>
      <c r="G7" s="21"/>
      <c r="H7" s="7"/>
    </row>
    <row r="8" spans="1:8" ht="17.25">
      <c r="A8" s="7" t="s">
        <v>18</v>
      </c>
      <c r="B8" s="16">
        <f>SUM(B9:B10)</f>
        <v>8063.719</v>
      </c>
      <c r="C8" s="16">
        <f>SUM(C9:C10)</f>
        <v>8156.057000000001</v>
      </c>
      <c r="D8" s="16">
        <f>SUM(D9:D10)</f>
        <v>92.33800000000019</v>
      </c>
      <c r="E8" s="29">
        <v>0.011000000000000001</v>
      </c>
      <c r="F8" s="17"/>
      <c r="G8" s="7"/>
      <c r="H8" s="17"/>
    </row>
    <row r="9" spans="1:8" ht="15.75">
      <c r="A9" s="7" t="s">
        <v>13</v>
      </c>
      <c r="B9" s="16">
        <v>5438.626</v>
      </c>
      <c r="C9" s="16">
        <v>5577.783</v>
      </c>
      <c r="D9" s="16">
        <f>(+C9-B9)</f>
        <v>139.15700000000015</v>
      </c>
      <c r="E9" s="29">
        <f>((D9/B9)*100)*0.01</f>
        <v>0.025586793429075685</v>
      </c>
      <c r="F9" s="17"/>
      <c r="G9" s="7"/>
      <c r="H9" s="17"/>
    </row>
    <row r="10" spans="1:8" ht="15.75">
      <c r="A10" s="7" t="s">
        <v>14</v>
      </c>
      <c r="B10" s="16">
        <v>2625.093</v>
      </c>
      <c r="C10" s="16">
        <v>2578.274</v>
      </c>
      <c r="D10" s="16">
        <f>+C10-B10</f>
        <v>-46.81899999999996</v>
      </c>
      <c r="E10" s="29">
        <f>((D10/B10)*100)*0.01</f>
        <v>-0.017835177648944232</v>
      </c>
      <c r="F10" s="17"/>
      <c r="G10" s="7"/>
      <c r="H10" s="17"/>
    </row>
    <row r="11" spans="1:8" ht="15.75">
      <c r="A11" s="7"/>
      <c r="B11" s="16"/>
      <c r="C11" s="16"/>
      <c r="D11" s="16"/>
      <c r="E11" s="16"/>
      <c r="F11" s="17"/>
      <c r="G11" s="7"/>
      <c r="H11" s="7"/>
    </row>
    <row r="12" spans="1:8" ht="15.75">
      <c r="A12" s="7"/>
      <c r="B12" s="42" t="s">
        <v>4</v>
      </c>
      <c r="C12" s="43"/>
      <c r="D12" s="43"/>
      <c r="E12" s="43"/>
      <c r="F12" s="17"/>
      <c r="G12" s="21"/>
      <c r="H12" s="7"/>
    </row>
    <row r="13" spans="1:8" ht="15.75">
      <c r="A13" s="7" t="s">
        <v>5</v>
      </c>
      <c r="B13" s="30">
        <v>457205</v>
      </c>
      <c r="C13" s="30">
        <v>498238</v>
      </c>
      <c r="D13" s="30">
        <v>41033</v>
      </c>
      <c r="E13" s="29">
        <v>0.09</v>
      </c>
      <c r="F13" s="17"/>
      <c r="G13" s="22"/>
      <c r="H13" s="7"/>
    </row>
    <row r="14" spans="1:8" ht="15.75">
      <c r="A14" s="7" t="s">
        <v>23</v>
      </c>
      <c r="B14" s="31">
        <v>360079</v>
      </c>
      <c r="C14" s="31">
        <v>394973.691399</v>
      </c>
      <c r="D14" s="31">
        <f>+C14-B14</f>
        <v>34894.691399</v>
      </c>
      <c r="E14" s="29">
        <f>((D14/B14)*100)*0.01</f>
        <v>0.09690843231346455</v>
      </c>
      <c r="F14" s="17"/>
      <c r="G14" s="23"/>
      <c r="H14" s="17"/>
    </row>
    <row r="15" spans="1:8" ht="15.75">
      <c r="A15" s="7" t="s">
        <v>9</v>
      </c>
      <c r="B15" s="31">
        <v>439388.1114639999</v>
      </c>
      <c r="C15" s="31">
        <v>477896.948845</v>
      </c>
      <c r="D15" s="31">
        <f>+C15-B15</f>
        <v>38508.83738100011</v>
      </c>
      <c r="E15" s="29">
        <f>((D15/B15)*100)*0.01</f>
        <v>0.0876419647602487</v>
      </c>
      <c r="F15" s="17"/>
      <c r="G15" s="7"/>
      <c r="H15" s="17"/>
    </row>
    <row r="16" spans="1:8" ht="15.75">
      <c r="A16" s="7" t="s">
        <v>10</v>
      </c>
      <c r="B16" s="31">
        <v>75789.199904</v>
      </c>
      <c r="C16" s="31">
        <v>79486.83621</v>
      </c>
      <c r="D16" s="31">
        <f>+C16-B16</f>
        <v>3697.6363060000003</v>
      </c>
      <c r="E16" s="29">
        <f>((D16/B16)*100)*0.01</f>
        <v>0.04878843305752918</v>
      </c>
      <c r="F16" s="17"/>
      <c r="G16" s="7"/>
      <c r="H16" s="17"/>
    </row>
    <row r="17" spans="1:8" ht="15.75">
      <c r="A17" s="7" t="s">
        <v>11</v>
      </c>
      <c r="B17" s="31">
        <v>3535.086024</v>
      </c>
      <c r="C17" s="31">
        <v>3440.6088879999998</v>
      </c>
      <c r="D17" s="31">
        <f>+C17-B17</f>
        <v>-94.47713600000043</v>
      </c>
      <c r="E17" s="29">
        <f>((D17/B17)*100)*0.01</f>
        <v>-0.026725555010143204</v>
      </c>
      <c r="F17" s="17"/>
      <c r="G17" s="7"/>
      <c r="H17" s="17"/>
    </row>
    <row r="18" spans="1:8" ht="15.75">
      <c r="A18" s="7"/>
      <c r="B18" s="31"/>
      <c r="C18" s="31"/>
      <c r="D18" s="31"/>
      <c r="E18" s="16"/>
      <c r="F18" s="17"/>
      <c r="G18" s="7"/>
      <c r="H18" s="7"/>
    </row>
    <row r="19" spans="1:8" ht="15.75">
      <c r="A19" s="7" t="s">
        <v>6</v>
      </c>
      <c r="B19" s="31">
        <v>22432.305115</v>
      </c>
      <c r="C19" s="31">
        <v>24690.651943</v>
      </c>
      <c r="D19" s="31">
        <f>+C19-B19+1</f>
        <v>2259.3468280000016</v>
      </c>
      <c r="E19" s="29">
        <f>((D19/B19)*100)*0.01</f>
        <v>0.10071844228301019</v>
      </c>
      <c r="F19" s="17"/>
      <c r="G19" s="7"/>
      <c r="H19" s="17"/>
    </row>
    <row r="20" spans="1:8" ht="15.75">
      <c r="A20" s="7"/>
      <c r="B20" s="16"/>
      <c r="C20" s="16"/>
      <c r="D20" s="16"/>
      <c r="E20" s="16"/>
      <c r="F20" s="17"/>
      <c r="G20" s="7"/>
      <c r="H20" s="7"/>
    </row>
    <row r="21" spans="1:8" ht="15.75">
      <c r="A21" s="7"/>
      <c r="B21" s="42" t="s">
        <v>7</v>
      </c>
      <c r="C21" s="43"/>
      <c r="D21" s="43"/>
      <c r="E21" s="43"/>
      <c r="F21" s="17"/>
      <c r="G21" s="21"/>
      <c r="H21" s="7"/>
    </row>
    <row r="22" spans="1:8" ht="15.75">
      <c r="A22" s="7" t="s">
        <v>8</v>
      </c>
      <c r="B22" s="30">
        <v>4125</v>
      </c>
      <c r="C22" s="30">
        <v>4427</v>
      </c>
      <c r="D22" s="30">
        <v>302</v>
      </c>
      <c r="E22" s="29">
        <v>0.073</v>
      </c>
      <c r="F22" s="17"/>
      <c r="G22" s="22"/>
      <c r="H22" s="17"/>
    </row>
    <row r="23" spans="1:8" ht="15.75">
      <c r="A23" s="24"/>
      <c r="B23" s="25"/>
      <c r="C23" s="25"/>
      <c r="D23" s="25"/>
      <c r="E23" s="25"/>
      <c r="F23" s="26"/>
      <c r="G23" s="23"/>
      <c r="H23" s="7"/>
    </row>
    <row r="24" spans="1:8" ht="15.75">
      <c r="A24" s="7" t="s">
        <v>16</v>
      </c>
      <c r="B24" s="16"/>
      <c r="C24" s="16"/>
      <c r="D24" s="16"/>
      <c r="E24" s="16"/>
      <c r="F24" s="17"/>
      <c r="G24" s="23"/>
      <c r="H24" s="7"/>
    </row>
    <row r="25" spans="1:8" ht="15.75">
      <c r="A25" s="7"/>
      <c r="B25" s="16"/>
      <c r="C25" s="16"/>
      <c r="D25" s="16"/>
      <c r="E25" s="16"/>
      <c r="F25" s="17"/>
      <c r="G25" s="7"/>
      <c r="H25" s="7"/>
    </row>
    <row r="26" spans="1:8" ht="30.75" customHeight="1">
      <c r="A26" s="45" t="s">
        <v>38</v>
      </c>
      <c r="B26" s="45"/>
      <c r="C26" s="45"/>
      <c r="D26" s="45"/>
      <c r="E26" s="45"/>
      <c r="F26" s="17"/>
      <c r="G26" s="7"/>
      <c r="H26" s="7"/>
    </row>
    <row r="27" spans="1:8" ht="15.75">
      <c r="A27" s="7" t="s">
        <v>37</v>
      </c>
      <c r="B27" s="16"/>
      <c r="C27" s="16"/>
      <c r="D27" s="16"/>
      <c r="E27" s="16"/>
      <c r="F27" s="17"/>
      <c r="G27" s="7"/>
      <c r="H27" s="7"/>
    </row>
    <row r="28" spans="1:8" ht="15.75">
      <c r="A28" s="7"/>
      <c r="B28" s="16"/>
      <c r="C28" s="16"/>
      <c r="D28" s="16"/>
      <c r="E28" s="16"/>
      <c r="F28" s="17"/>
      <c r="G28" s="7"/>
      <c r="H28" s="7"/>
    </row>
    <row r="29" spans="1:8" ht="15.75">
      <c r="A29" s="7"/>
      <c r="B29" s="16"/>
      <c r="C29" s="16"/>
      <c r="D29" s="16"/>
      <c r="E29" s="16"/>
      <c r="F29" s="17"/>
      <c r="G29" s="7"/>
      <c r="H29" s="7"/>
    </row>
    <row r="30" spans="1:8" ht="15.75">
      <c r="A30" s="7"/>
      <c r="B30" s="16"/>
      <c r="C30" s="16"/>
      <c r="D30" s="14"/>
      <c r="E30" s="14"/>
      <c r="F30" s="17"/>
      <c r="G30" s="7"/>
      <c r="H30" s="7"/>
    </row>
  </sheetData>
  <sheetProtection/>
  <mergeCells count="5">
    <mergeCell ref="D4:E4"/>
    <mergeCell ref="B7:E7"/>
    <mergeCell ref="B12:E12"/>
    <mergeCell ref="B21:E21"/>
    <mergeCell ref="A26:E2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28"/>
  <sheetViews>
    <sheetView zoomScalePageLayoutView="0" workbookViewId="0" topLeftCell="A1">
      <selection activeCell="G1" sqref="G1"/>
    </sheetView>
  </sheetViews>
  <sheetFormatPr defaultColWidth="11.77734375" defaultRowHeight="15.75"/>
  <cols>
    <col min="1" max="1" width="40.77734375" style="0" customWidth="1"/>
  </cols>
  <sheetData>
    <row r="1" spans="1:8" ht="20.25">
      <c r="A1" s="28" t="s">
        <v>12</v>
      </c>
      <c r="B1" s="5"/>
      <c r="C1" s="5"/>
      <c r="D1" s="5"/>
      <c r="E1" s="5"/>
      <c r="F1" s="5"/>
      <c r="H1" s="7"/>
    </row>
    <row r="2" spans="1:8" ht="20.25">
      <c r="A2" s="28" t="s">
        <v>39</v>
      </c>
      <c r="B2" s="5"/>
      <c r="C2" s="5"/>
      <c r="D2" s="5"/>
      <c r="E2" s="5"/>
      <c r="F2" s="5"/>
      <c r="G2" s="7"/>
      <c r="H2" s="7"/>
    </row>
    <row r="3" spans="1:8" ht="15.75">
      <c r="A3" s="5"/>
      <c r="B3" s="5"/>
      <c r="C3" s="5"/>
      <c r="D3" s="5"/>
      <c r="E3" s="5"/>
      <c r="F3" s="5"/>
      <c r="G3" s="7"/>
      <c r="H3" s="7"/>
    </row>
    <row r="4" spans="1:8" ht="15.75">
      <c r="A4" s="9"/>
      <c r="B4" s="10"/>
      <c r="C4" s="10"/>
      <c r="D4" s="44" t="s">
        <v>3</v>
      </c>
      <c r="E4" s="44"/>
      <c r="F4" s="7"/>
      <c r="G4" s="7"/>
      <c r="H4" s="7"/>
    </row>
    <row r="5" spans="1:8" ht="15.75">
      <c r="A5" s="11" t="s">
        <v>0</v>
      </c>
      <c r="B5" s="12">
        <v>2003</v>
      </c>
      <c r="C5" s="12">
        <v>2004</v>
      </c>
      <c r="D5" s="12" t="s">
        <v>1</v>
      </c>
      <c r="E5" s="12" t="s">
        <v>2</v>
      </c>
      <c r="F5" s="13"/>
      <c r="G5" s="7"/>
      <c r="H5" s="7"/>
    </row>
    <row r="6" spans="1:8" ht="15.75">
      <c r="A6" s="7"/>
      <c r="B6" s="14"/>
      <c r="C6" s="14"/>
      <c r="D6" s="14"/>
      <c r="E6" s="14"/>
      <c r="F6" s="7"/>
      <c r="G6" s="7"/>
      <c r="H6" s="7"/>
    </row>
    <row r="7" spans="1:8" ht="15.75">
      <c r="A7" s="7"/>
      <c r="B7" s="40" t="s">
        <v>22</v>
      </c>
      <c r="C7" s="41"/>
      <c r="D7" s="41"/>
      <c r="E7" s="41"/>
      <c r="F7" s="7"/>
      <c r="G7" s="7"/>
      <c r="H7" s="7"/>
    </row>
    <row r="8" spans="1:8" ht="17.25">
      <c r="A8" s="7" t="s">
        <v>18</v>
      </c>
      <c r="B8" s="16">
        <f>SUM(B9:B10)</f>
        <v>8038.589</v>
      </c>
      <c r="C8" s="16">
        <f>SUM(C9:C10)</f>
        <v>8063.719</v>
      </c>
      <c r="D8" s="16">
        <f>+C8-B8</f>
        <v>25.13000000000011</v>
      </c>
      <c r="E8" s="29">
        <v>0.003</v>
      </c>
      <c r="F8" s="17"/>
      <c r="G8" s="7"/>
      <c r="H8" s="17"/>
    </row>
    <row r="9" spans="1:8" ht="15.75">
      <c r="A9" s="7" t="s">
        <v>13</v>
      </c>
      <c r="B9" s="16">
        <v>5435.328</v>
      </c>
      <c r="C9" s="16">
        <v>5438.626</v>
      </c>
      <c r="D9" s="16">
        <f>(+C9-B9)+1</f>
        <v>4.2979999999997744</v>
      </c>
      <c r="E9" s="29">
        <f>((D9/B9)*100)*0.01</f>
        <v>0.0007907526463903879</v>
      </c>
      <c r="F9" s="17"/>
      <c r="G9" s="7"/>
      <c r="H9" s="17"/>
    </row>
    <row r="10" spans="1:8" ht="15.75">
      <c r="A10" s="7" t="s">
        <v>14</v>
      </c>
      <c r="B10" s="16">
        <v>2603.261</v>
      </c>
      <c r="C10" s="16">
        <v>2625.093</v>
      </c>
      <c r="D10" s="16">
        <f>+C10-B10</f>
        <v>21.83199999999988</v>
      </c>
      <c r="E10" s="29">
        <f>((D10/B10)*100)*0.01</f>
        <v>0.00838640459024273</v>
      </c>
      <c r="F10" s="17"/>
      <c r="G10" s="7"/>
      <c r="H10" s="17"/>
    </row>
    <row r="11" spans="1:8" ht="15.75">
      <c r="A11" s="7"/>
      <c r="B11" s="16"/>
      <c r="C11" s="16"/>
      <c r="D11" s="16"/>
      <c r="E11" s="16"/>
      <c r="F11" s="17"/>
      <c r="G11" s="7"/>
      <c r="H11" s="7"/>
    </row>
    <row r="12" spans="1:8" ht="15.75">
      <c r="A12" s="7"/>
      <c r="B12" s="42" t="s">
        <v>4</v>
      </c>
      <c r="C12" s="43"/>
      <c r="D12" s="43"/>
      <c r="E12" s="43"/>
      <c r="F12" s="17"/>
      <c r="G12" s="7"/>
      <c r="H12" s="7"/>
    </row>
    <row r="13" spans="1:8" ht="15.75">
      <c r="A13" s="7" t="s">
        <v>5</v>
      </c>
      <c r="B13" s="30">
        <v>414764</v>
      </c>
      <c r="C13" s="30">
        <v>457205</v>
      </c>
      <c r="D13" s="30">
        <v>42441</v>
      </c>
      <c r="E13" s="29">
        <v>0.102</v>
      </c>
      <c r="F13" s="17"/>
      <c r="G13" s="17"/>
      <c r="H13" s="7"/>
    </row>
    <row r="14" spans="1:8" ht="15.75">
      <c r="A14" s="7" t="s">
        <v>23</v>
      </c>
      <c r="B14" s="31">
        <v>322123.314011</v>
      </c>
      <c r="C14" s="31">
        <v>360079.163769</v>
      </c>
      <c r="D14" s="31">
        <f>+C14-B14</f>
        <v>37955.849758</v>
      </c>
      <c r="E14" s="29">
        <f>((D14/B14)*100)*0.01</f>
        <v>0.1178301852336707</v>
      </c>
      <c r="F14" s="17"/>
      <c r="G14" s="7"/>
      <c r="H14" s="17"/>
    </row>
    <row r="15" spans="1:8" ht="15.75">
      <c r="A15" s="7" t="s">
        <v>9</v>
      </c>
      <c r="B15" s="31">
        <v>398847.992782</v>
      </c>
      <c r="C15" s="31">
        <v>439388.1114639999</v>
      </c>
      <c r="D15" s="31">
        <f>+C15-B15</f>
        <v>40540.11868199991</v>
      </c>
      <c r="E15" s="29">
        <f>((D15/B15)*100)*0.01</f>
        <v>0.10164303046689294</v>
      </c>
      <c r="F15" s="17"/>
      <c r="G15" s="7"/>
      <c r="H15" s="17"/>
    </row>
    <row r="16" spans="1:8" ht="15.75">
      <c r="A16" s="7" t="s">
        <v>10</v>
      </c>
      <c r="B16" s="31">
        <v>73218.14330400001</v>
      </c>
      <c r="C16" s="31">
        <v>75789.199904</v>
      </c>
      <c r="D16" s="31">
        <f>+C16-B16</f>
        <v>2571.0565999999817</v>
      </c>
      <c r="E16" s="29">
        <f>((D16/B16)*100)*0.01</f>
        <v>0.03511502045777117</v>
      </c>
      <c r="F16" s="17"/>
      <c r="G16" s="7"/>
      <c r="H16" s="17"/>
    </row>
    <row r="17" spans="1:8" ht="15.75">
      <c r="A17" s="7" t="s">
        <v>11</v>
      </c>
      <c r="B17" s="31">
        <v>3566.2377140000003</v>
      </c>
      <c r="C17" s="31">
        <v>3535.086024</v>
      </c>
      <c r="D17" s="31">
        <f>+C17-B17</f>
        <v>-31.151690000000144</v>
      </c>
      <c r="E17" s="29">
        <f>((D17/B17)*100)*0.01</f>
        <v>-0.008735169245086431</v>
      </c>
      <c r="F17" s="17"/>
      <c r="G17" s="7"/>
      <c r="H17" s="17"/>
    </row>
    <row r="18" spans="1:8" ht="15.75">
      <c r="A18" s="7"/>
      <c r="B18" s="31"/>
      <c r="C18" s="31"/>
      <c r="D18" s="31"/>
      <c r="E18" s="16"/>
      <c r="F18" s="17"/>
      <c r="G18" s="7"/>
      <c r="H18" s="7"/>
    </row>
    <row r="19" spans="1:8" ht="15.75">
      <c r="A19" s="7" t="s">
        <v>6</v>
      </c>
      <c r="B19" s="31">
        <v>19788.312307</v>
      </c>
      <c r="C19" s="31">
        <v>22432.305115</v>
      </c>
      <c r="D19" s="31">
        <f>+C19-B19</f>
        <v>2643.992807999999</v>
      </c>
      <c r="E19" s="29">
        <f>((D19/B19)*100)*0.01</f>
        <v>0.13361386089831936</v>
      </c>
      <c r="F19" s="17"/>
      <c r="G19" s="7"/>
      <c r="H19" s="17"/>
    </row>
    <row r="20" spans="1:8" ht="15.75">
      <c r="A20" s="7"/>
      <c r="B20" s="16"/>
      <c r="C20" s="16"/>
      <c r="D20" s="16"/>
      <c r="E20" s="16"/>
      <c r="F20" s="17"/>
      <c r="G20" s="7"/>
      <c r="H20" s="7"/>
    </row>
    <row r="21" spans="1:8" ht="15.75">
      <c r="A21" s="7"/>
      <c r="B21" s="42" t="s">
        <v>7</v>
      </c>
      <c r="C21" s="43"/>
      <c r="D21" s="43"/>
      <c r="E21" s="43"/>
      <c r="F21" s="17"/>
      <c r="G21" s="7"/>
      <c r="H21" s="7"/>
    </row>
    <row r="22" spans="1:8" ht="15.75">
      <c r="A22" s="7" t="s">
        <v>8</v>
      </c>
      <c r="B22" s="30">
        <v>3641</v>
      </c>
      <c r="C22" s="30">
        <v>4125</v>
      </c>
      <c r="D22" s="30">
        <v>484</v>
      </c>
      <c r="E22" s="29">
        <v>0.133</v>
      </c>
      <c r="F22" s="17"/>
      <c r="G22" s="7"/>
      <c r="H22" s="17"/>
    </row>
    <row r="23" spans="1:8" ht="15.75">
      <c r="A23" s="24"/>
      <c r="B23" s="25"/>
      <c r="C23" s="25"/>
      <c r="D23" s="25"/>
      <c r="E23" s="25"/>
      <c r="F23" s="26"/>
      <c r="G23" s="7"/>
      <c r="H23" s="7"/>
    </row>
    <row r="24" spans="1:8" ht="15.75">
      <c r="A24" s="7" t="s">
        <v>16</v>
      </c>
      <c r="B24" s="16"/>
      <c r="C24" s="16"/>
      <c r="D24" s="16"/>
      <c r="E24" s="16"/>
      <c r="F24" s="17"/>
      <c r="G24" s="7"/>
      <c r="H24" s="7"/>
    </row>
    <row r="25" spans="1:8" ht="15.75">
      <c r="A25" s="7"/>
      <c r="B25" s="16"/>
      <c r="C25" s="16"/>
      <c r="D25" s="16"/>
      <c r="E25" s="16"/>
      <c r="F25" s="17"/>
      <c r="G25" s="7"/>
      <c r="H25" s="7"/>
    </row>
    <row r="26" spans="1:8" ht="32.25" customHeight="1">
      <c r="A26" s="45" t="s">
        <v>38</v>
      </c>
      <c r="B26" s="45"/>
      <c r="C26" s="45"/>
      <c r="D26" s="45"/>
      <c r="E26" s="45"/>
      <c r="F26" s="17"/>
      <c r="G26" s="7"/>
      <c r="H26" s="7"/>
    </row>
    <row r="27" spans="1:8" ht="15.75">
      <c r="A27" s="7" t="s">
        <v>30</v>
      </c>
      <c r="B27" s="16"/>
      <c r="C27" s="16"/>
      <c r="D27" s="16"/>
      <c r="E27" s="16"/>
      <c r="F27" s="17"/>
      <c r="G27" s="7"/>
      <c r="H27" s="7"/>
    </row>
    <row r="28" spans="1:8" ht="15.75">
      <c r="A28" s="7"/>
      <c r="B28" s="16"/>
      <c r="C28" s="16"/>
      <c r="D28" s="16"/>
      <c r="E28" s="16"/>
      <c r="F28" s="17"/>
      <c r="G28" s="7"/>
      <c r="H28" s="7"/>
    </row>
  </sheetData>
  <sheetProtection/>
  <mergeCells count="5">
    <mergeCell ref="D4:E4"/>
    <mergeCell ref="B7:E7"/>
    <mergeCell ref="B12:E12"/>
    <mergeCell ref="B21:E21"/>
    <mergeCell ref="A26:E26"/>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30"/>
  <sheetViews>
    <sheetView zoomScalePageLayoutView="0" workbookViewId="0" topLeftCell="A1">
      <selection activeCell="G1" sqref="G1"/>
    </sheetView>
  </sheetViews>
  <sheetFormatPr defaultColWidth="11.77734375" defaultRowHeight="15.75"/>
  <cols>
    <col min="1" max="1" width="40.77734375" style="0" customWidth="1"/>
  </cols>
  <sheetData>
    <row r="1" spans="1:8" ht="20.25">
      <c r="A1" s="28" t="s">
        <v>12</v>
      </c>
      <c r="B1" s="5"/>
      <c r="C1" s="5"/>
      <c r="D1" s="5"/>
      <c r="E1" s="5"/>
      <c r="F1" s="5"/>
      <c r="H1" s="7"/>
    </row>
    <row r="2" spans="1:8" ht="20.25">
      <c r="A2" s="28" t="s">
        <v>40</v>
      </c>
      <c r="B2" s="5"/>
      <c r="C2" s="5"/>
      <c r="D2" s="5"/>
      <c r="E2" s="5"/>
      <c r="F2" s="5"/>
      <c r="G2" s="7"/>
      <c r="H2" s="7"/>
    </row>
    <row r="3" spans="1:8" ht="15.75">
      <c r="A3" s="5"/>
      <c r="B3" s="5"/>
      <c r="C3" s="5"/>
      <c r="D3" s="5"/>
      <c r="E3" s="5"/>
      <c r="F3" s="5"/>
      <c r="G3" s="7"/>
      <c r="H3" s="7"/>
    </row>
    <row r="4" spans="1:8" ht="15.75">
      <c r="A4" s="9"/>
      <c r="B4" s="10"/>
      <c r="C4" s="10"/>
      <c r="D4" s="44" t="s">
        <v>3</v>
      </c>
      <c r="E4" s="44"/>
      <c r="F4" s="7"/>
      <c r="G4" s="7"/>
      <c r="H4" s="7"/>
    </row>
    <row r="5" spans="1:8" ht="15.75">
      <c r="A5" s="11" t="s">
        <v>0</v>
      </c>
      <c r="B5" s="12">
        <v>2002</v>
      </c>
      <c r="C5" s="12">
        <v>2003</v>
      </c>
      <c r="D5" s="12" t="s">
        <v>1</v>
      </c>
      <c r="E5" s="12" t="s">
        <v>2</v>
      </c>
      <c r="F5" s="13"/>
      <c r="G5" s="7"/>
      <c r="H5" s="7"/>
    </row>
    <row r="6" spans="1:8" ht="15.75">
      <c r="A6" s="7"/>
      <c r="B6" s="14"/>
      <c r="C6" s="14"/>
      <c r="D6" s="14"/>
      <c r="E6" s="14"/>
      <c r="F6" s="7"/>
      <c r="G6" s="7"/>
      <c r="H6" s="7"/>
    </row>
    <row r="7" spans="1:8" ht="15.75">
      <c r="A7" s="7"/>
      <c r="B7" s="40" t="s">
        <v>22</v>
      </c>
      <c r="C7" s="41"/>
      <c r="D7" s="41"/>
      <c r="E7" s="41"/>
      <c r="F7" s="7"/>
      <c r="G7" s="7"/>
      <c r="H7" s="7"/>
    </row>
    <row r="8" spans="1:8" ht="17.25">
      <c r="A8" s="7" t="s">
        <v>18</v>
      </c>
      <c r="B8" s="16">
        <f>SUM(B9:B10)</f>
        <v>8029.481</v>
      </c>
      <c r="C8" s="16">
        <f>SUM(C9:C10)</f>
        <v>8038.589</v>
      </c>
      <c r="D8" s="16">
        <f>+C8-B8</f>
        <v>9.108000000000175</v>
      </c>
      <c r="E8" s="29">
        <v>0.001</v>
      </c>
      <c r="F8" s="17"/>
      <c r="G8" s="7"/>
      <c r="H8" s="17"/>
    </row>
    <row r="9" spans="1:8" ht="15.75">
      <c r="A9" s="7" t="s">
        <v>13</v>
      </c>
      <c r="B9" s="16">
        <v>5546.591</v>
      </c>
      <c r="C9" s="16">
        <v>5435.328</v>
      </c>
      <c r="D9" s="16">
        <f>(+C9-B9)-1</f>
        <v>-112.26299999999992</v>
      </c>
      <c r="E9" s="29">
        <f>((D9/B9)*100)*0.01</f>
        <v>-0.02023999966826469</v>
      </c>
      <c r="F9" s="17"/>
      <c r="G9" s="7"/>
      <c r="H9" s="17"/>
    </row>
    <row r="10" spans="1:8" ht="15.75">
      <c r="A10" s="7" t="s">
        <v>14</v>
      </c>
      <c r="B10" s="16">
        <v>2482.89</v>
      </c>
      <c r="C10" s="16">
        <v>2603.261</v>
      </c>
      <c r="D10" s="16">
        <f>+C10-B10</f>
        <v>120.3710000000001</v>
      </c>
      <c r="E10" s="29">
        <f>((D10/B10)*100)*0.01</f>
        <v>0.04848019847838612</v>
      </c>
      <c r="F10" s="17"/>
      <c r="G10" s="7"/>
      <c r="H10" s="17"/>
    </row>
    <row r="11" spans="1:8" ht="15.75">
      <c r="A11" s="7"/>
      <c r="B11" s="16"/>
      <c r="C11" s="16"/>
      <c r="D11" s="16"/>
      <c r="E11" s="16"/>
      <c r="F11" s="17"/>
      <c r="G11" s="7"/>
      <c r="H11" s="7"/>
    </row>
    <row r="12" spans="1:8" ht="15.75">
      <c r="A12" s="7"/>
      <c r="B12" s="42" t="s">
        <v>4</v>
      </c>
      <c r="C12" s="43"/>
      <c r="D12" s="43"/>
      <c r="E12" s="43"/>
      <c r="F12" s="17"/>
      <c r="G12" s="7"/>
      <c r="H12" s="7"/>
    </row>
    <row r="13" spans="1:8" ht="15.75">
      <c r="A13" s="7" t="s">
        <v>5</v>
      </c>
      <c r="B13" s="30">
        <v>404883</v>
      </c>
      <c r="C13" s="30">
        <v>414764</v>
      </c>
      <c r="D13" s="30">
        <v>9881</v>
      </c>
      <c r="E13" s="29">
        <v>0.024</v>
      </c>
      <c r="F13" s="17"/>
      <c r="G13" s="17"/>
      <c r="H13" s="7"/>
    </row>
    <row r="14" spans="1:8" ht="15.75">
      <c r="A14" s="7" t="s">
        <v>23</v>
      </c>
      <c r="B14" s="31">
        <v>311790</v>
      </c>
      <c r="C14" s="31">
        <v>322123.314011</v>
      </c>
      <c r="D14" s="31">
        <f>+C14-B14</f>
        <v>10333.31401099998</v>
      </c>
      <c r="E14" s="29">
        <f>((D14/B14)*100)*0.01</f>
        <v>0.03314190323935976</v>
      </c>
      <c r="F14" s="17"/>
      <c r="G14" s="7"/>
      <c r="H14" s="17"/>
    </row>
    <row r="15" spans="1:8" ht="15.75">
      <c r="A15" s="7" t="s">
        <v>9</v>
      </c>
      <c r="B15" s="31">
        <v>388109.724192</v>
      </c>
      <c r="C15" s="31">
        <v>398847.992782</v>
      </c>
      <c r="D15" s="31">
        <f>+C15-B15</f>
        <v>10738.268589999992</v>
      </c>
      <c r="E15" s="29">
        <f>((D15/B15)*100)*0.01</f>
        <v>0.02766812558576273</v>
      </c>
      <c r="F15" s="17"/>
      <c r="G15" s="7"/>
      <c r="H15" s="17"/>
    </row>
    <row r="16" spans="1:8" ht="15.75">
      <c r="A16" s="7" t="s">
        <v>10</v>
      </c>
      <c r="B16" s="31">
        <v>72672.330632</v>
      </c>
      <c r="C16" s="31">
        <v>73218.14330400001</v>
      </c>
      <c r="D16" s="31">
        <f>+C16-B16</f>
        <v>545.8126720000146</v>
      </c>
      <c r="E16" s="29">
        <f>((D16/B16)*100)*0.01</f>
        <v>0.0075105981499879884</v>
      </c>
      <c r="F16" s="17"/>
      <c r="G16" s="7"/>
      <c r="H16" s="17"/>
    </row>
    <row r="17" spans="1:8" ht="15.75">
      <c r="A17" s="7" t="s">
        <v>11</v>
      </c>
      <c r="B17" s="31">
        <v>3682.228258</v>
      </c>
      <c r="C17" s="31">
        <v>3566.2377140000003</v>
      </c>
      <c r="D17" s="31">
        <f>+C17-B17</f>
        <v>-115.99054399999977</v>
      </c>
      <c r="E17" s="29">
        <f>((D17/B17)*100)*0.01</f>
        <v>-0.03150009610295044</v>
      </c>
      <c r="F17" s="17"/>
      <c r="G17" s="7"/>
      <c r="H17" s="17"/>
    </row>
    <row r="18" spans="1:8" ht="15.75">
      <c r="A18" s="7"/>
      <c r="B18" s="31"/>
      <c r="C18" s="31"/>
      <c r="D18" s="31"/>
      <c r="E18" s="16"/>
      <c r="F18" s="17"/>
      <c r="G18" s="7"/>
      <c r="H18" s="7"/>
    </row>
    <row r="19" spans="1:8" ht="15.75">
      <c r="A19" s="7" t="s">
        <v>6</v>
      </c>
      <c r="B19" s="31">
        <v>18132.101135</v>
      </c>
      <c r="C19" s="31">
        <v>19788.312307</v>
      </c>
      <c r="D19" s="31">
        <f>+C19-B19</f>
        <v>1656.2111719999994</v>
      </c>
      <c r="E19" s="29">
        <f>((D19/B19)*100)*0.01</f>
        <v>0.09134138176645458</v>
      </c>
      <c r="F19" s="17"/>
      <c r="G19" s="7"/>
      <c r="H19" s="17"/>
    </row>
    <row r="20" spans="1:8" ht="15.75">
      <c r="A20" s="7"/>
      <c r="B20" s="16"/>
      <c r="C20" s="16"/>
      <c r="D20" s="16"/>
      <c r="E20" s="16"/>
      <c r="F20" s="17"/>
      <c r="G20" s="7"/>
      <c r="H20" s="7"/>
    </row>
    <row r="21" spans="1:8" ht="15.75">
      <c r="A21" s="7"/>
      <c r="B21" s="42" t="s">
        <v>7</v>
      </c>
      <c r="C21" s="43"/>
      <c r="D21" s="43"/>
      <c r="E21" s="43"/>
      <c r="F21" s="17"/>
      <c r="G21" s="7"/>
      <c r="H21" s="7"/>
    </row>
    <row r="22" spans="1:8" ht="15.75">
      <c r="A22" s="7" t="s">
        <v>8</v>
      </c>
      <c r="B22" s="30">
        <v>3269</v>
      </c>
      <c r="C22" s="30">
        <v>3641</v>
      </c>
      <c r="D22" s="30">
        <v>372</v>
      </c>
      <c r="E22" s="29">
        <v>0.114</v>
      </c>
      <c r="F22" s="17"/>
      <c r="G22" s="7"/>
      <c r="H22" s="17"/>
    </row>
    <row r="23" spans="1:8" ht="15.75">
      <c r="A23" s="24"/>
      <c r="B23" s="25"/>
      <c r="C23" s="25"/>
      <c r="D23" s="25"/>
      <c r="E23" s="25"/>
      <c r="F23" s="26"/>
      <c r="G23" s="7"/>
      <c r="H23" s="7"/>
    </row>
    <row r="24" spans="1:8" ht="15.75">
      <c r="A24" s="7" t="s">
        <v>16</v>
      </c>
      <c r="B24" s="16"/>
      <c r="C24" s="16"/>
      <c r="D24" s="16"/>
      <c r="E24" s="16"/>
      <c r="F24" s="17"/>
      <c r="G24" s="7"/>
      <c r="H24" s="7"/>
    </row>
    <row r="25" spans="1:8" ht="15.75">
      <c r="A25" s="7"/>
      <c r="B25" s="16"/>
      <c r="C25" s="16"/>
      <c r="D25" s="16"/>
      <c r="E25" s="16"/>
      <c r="F25" s="17"/>
      <c r="G25" s="7"/>
      <c r="H25" s="7"/>
    </row>
    <row r="26" spans="1:8" ht="34.5" customHeight="1">
      <c r="A26" s="45" t="s">
        <v>41</v>
      </c>
      <c r="B26" s="45"/>
      <c r="C26" s="45"/>
      <c r="D26" s="45"/>
      <c r="E26" s="45"/>
      <c r="F26" s="17"/>
      <c r="G26" s="7"/>
      <c r="H26" s="7"/>
    </row>
    <row r="27" spans="1:8" ht="15.75">
      <c r="A27" s="7" t="s">
        <v>37</v>
      </c>
      <c r="B27" s="16"/>
      <c r="C27" s="16"/>
      <c r="D27" s="16"/>
      <c r="E27" s="16"/>
      <c r="F27" s="17"/>
      <c r="G27" s="7"/>
      <c r="H27" s="7"/>
    </row>
    <row r="28" spans="1:8" ht="15.75">
      <c r="A28" s="7"/>
      <c r="B28" s="16"/>
      <c r="C28" s="16"/>
      <c r="D28" s="16"/>
      <c r="E28" s="16"/>
      <c r="F28" s="17"/>
      <c r="G28" s="7"/>
      <c r="H28" s="7"/>
    </row>
    <row r="29" spans="1:8" ht="15.75">
      <c r="A29" s="7"/>
      <c r="B29" s="16"/>
      <c r="C29" s="16"/>
      <c r="D29" s="16"/>
      <c r="E29" s="16"/>
      <c r="F29" s="17"/>
      <c r="G29" s="7"/>
      <c r="H29" s="7"/>
    </row>
    <row r="30" spans="1:8" ht="15.75">
      <c r="A30" s="7"/>
      <c r="B30" s="16"/>
      <c r="C30" s="16"/>
      <c r="D30" s="14"/>
      <c r="E30" s="14"/>
      <c r="F30" s="17"/>
      <c r="G30" s="7"/>
      <c r="H30" s="7"/>
    </row>
  </sheetData>
  <sheetProtection/>
  <mergeCells count="5">
    <mergeCell ref="D4:E4"/>
    <mergeCell ref="B7:E7"/>
    <mergeCell ref="B12:E12"/>
    <mergeCell ref="B21:E21"/>
    <mergeCell ref="A26:E2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Charbonneau, Michele</dc:creator>
  <cp:keywords/>
  <dc:description/>
  <cp:lastModifiedBy>Charbonneau, Michele</cp:lastModifiedBy>
  <cp:lastPrinted>2019-07-08T14:38:52Z</cp:lastPrinted>
  <dcterms:created xsi:type="dcterms:W3CDTF">2001-01-18T22:00:25Z</dcterms:created>
  <dcterms:modified xsi:type="dcterms:W3CDTF">2022-03-02T14:07:04Z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