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-14" sheetId="1" r:id="rId1"/>
  </sheets>
  <definedNames>
    <definedName name="_xlnm.Print_Area" localSheetId="0">'H-14'!$A$1:$O$49</definedName>
  </definedNames>
  <calcPr fullCalcOnLoad="1"/>
</workbook>
</file>

<file path=xl/sharedStrings.xml><?xml version="1.0" encoding="utf-8"?>
<sst xmlns="http://schemas.openxmlformats.org/spreadsheetml/2006/main" count="146" uniqueCount="60">
  <si>
    <t>Characteristic</t>
  </si>
  <si>
    <t xml:space="preserve">                     Number</t>
  </si>
  <si>
    <t xml:space="preserve">           Percent</t>
  </si>
  <si>
    <t>Age</t>
  </si>
  <si>
    <t xml:space="preserve">  All Inmates</t>
  </si>
  <si>
    <t xml:space="preserve">    19-20 Years</t>
  </si>
  <si>
    <t xml:space="preserve">    21-24 Years</t>
  </si>
  <si>
    <t xml:space="preserve">    25-29 Years</t>
  </si>
  <si>
    <t xml:space="preserve">    30-39 Years</t>
  </si>
  <si>
    <t xml:space="preserve">    40-49 Years</t>
  </si>
  <si>
    <t xml:space="preserve">    50 Years and Over</t>
  </si>
  <si>
    <t>Race/Ethnicity</t>
  </si>
  <si>
    <t xml:space="preserve">    White</t>
  </si>
  <si>
    <t xml:space="preserve">    Other</t>
  </si>
  <si>
    <t xml:space="preserve">    6th Grade or Below</t>
  </si>
  <si>
    <t xml:space="preserve">    7th Grade</t>
  </si>
  <si>
    <t xml:space="preserve">    8th Grade</t>
  </si>
  <si>
    <t xml:space="preserve">    9th Grade</t>
  </si>
  <si>
    <t xml:space="preserve">    10th Grade</t>
  </si>
  <si>
    <t xml:space="preserve">    11th Grade</t>
  </si>
  <si>
    <t xml:space="preserve">    12th Grade</t>
  </si>
  <si>
    <t xml:space="preserve">    Some College</t>
  </si>
  <si>
    <t xml:space="preserve">    African American</t>
  </si>
  <si>
    <t xml:space="preserve">    Native American</t>
  </si>
  <si>
    <t xml:space="preserve">    Asian</t>
  </si>
  <si>
    <t xml:space="preserve">    16-18 Years</t>
  </si>
  <si>
    <t>SOURCE:  New York State Department of Corrections and Community Supervision.</t>
  </si>
  <si>
    <r>
      <t xml:space="preserve">    Hispanic</t>
    </r>
    <r>
      <rPr>
        <vertAlign val="superscript"/>
        <sz val="11"/>
        <rFont val="Arial"/>
        <family val="2"/>
      </rPr>
      <t>2</t>
    </r>
  </si>
  <si>
    <r>
      <t>Demographic Characteristics of Inmates Under Custody in State Correctional Facilities</t>
    </r>
    <r>
      <rPr>
        <b/>
        <vertAlign val="superscript"/>
        <sz val="16"/>
        <color indexed="8"/>
        <rFont val="Arial"/>
        <family val="2"/>
      </rPr>
      <t>1</t>
    </r>
  </si>
  <si>
    <t>NA</t>
  </si>
  <si>
    <t>NA  Not available.</t>
  </si>
  <si>
    <t>a  March 31.</t>
  </si>
  <si>
    <t>b  14-18 years of age.</t>
  </si>
  <si>
    <t>663b</t>
  </si>
  <si>
    <t>1.2%b</t>
  </si>
  <si>
    <t>703b</t>
  </si>
  <si>
    <t>760b</t>
  </si>
  <si>
    <t>811b</t>
  </si>
  <si>
    <t>1.3%b</t>
  </si>
  <si>
    <t>750b</t>
  </si>
  <si>
    <t>761b</t>
  </si>
  <si>
    <t>778b</t>
  </si>
  <si>
    <t>728b</t>
  </si>
  <si>
    <t>1.1%b</t>
  </si>
  <si>
    <t>762b</t>
  </si>
  <si>
    <t>885b</t>
  </si>
  <si>
    <t>965b</t>
  </si>
  <si>
    <t>1.4%b</t>
  </si>
  <si>
    <t>1,067b</t>
  </si>
  <si>
    <t>1.5%b</t>
  </si>
  <si>
    <t>1,189b</t>
  </si>
  <si>
    <t>1.7%b</t>
  </si>
  <si>
    <t>1,274b</t>
  </si>
  <si>
    <t>1.8%b</t>
  </si>
  <si>
    <t>New York State — 1997-2019(a)</t>
  </si>
  <si>
    <t xml:space="preserve">    Unknown</t>
  </si>
  <si>
    <r>
      <t>Educational Attainment</t>
    </r>
    <r>
      <rPr>
        <vertAlign val="superscript"/>
        <sz val="11"/>
        <rFont val="Arial"/>
        <family val="2"/>
      </rPr>
      <t>3</t>
    </r>
  </si>
  <si>
    <t>2  Not included in other categories.</t>
  </si>
  <si>
    <t>3  Highest grade completed at time of file creation.</t>
  </si>
  <si>
    <t>1  Includes all facilities operated by New York State Department of Corrections and Community Supervision; excludes parolees incarcerated in DOCCS facilities.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</si>
</sst>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0.0%"/>
    <numFmt numFmtId="166" formatCode="0.000"/>
    <numFmt numFmtId="167" formatCode="0.0"/>
    <numFmt numFmtId="168" formatCode="#,##0.0"/>
  </numFmts>
  <fonts count="40">
    <font>
      <sz val="12"/>
      <name val="Rockwell"/>
      <family val="0"/>
    </font>
    <font>
      <sz val="10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0" fontId="0" fillId="33" borderId="7" applyNumberFormat="0" applyFont="0" applyAlignment="0" applyProtection="0"/>
    <xf numFmtId="0" fontId="36" fillId="28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2" borderId="0" xfId="0" applyNumberFormat="1" applyAlignment="1">
      <alignment/>
    </xf>
    <xf numFmtId="0" fontId="2" fillId="2" borderId="0" xfId="0" applyNumberFormat="1" applyFont="1" applyAlignment="1">
      <alignment horizontal="left"/>
    </xf>
    <xf numFmtId="5" fontId="3" fillId="2" borderId="0" xfId="0" applyNumberFormat="1" applyFont="1" applyAlignment="1" applyProtection="1">
      <alignment horizontal="left"/>
      <protection locked="0"/>
    </xf>
    <xf numFmtId="15" fontId="3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>
      <alignment/>
    </xf>
    <xf numFmtId="5" fontId="5" fillId="2" borderId="0" xfId="0" applyNumberFormat="1" applyFont="1" applyAlignment="1" applyProtection="1">
      <alignment/>
      <protection locked="0"/>
    </xf>
    <xf numFmtId="164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5" fillId="2" borderId="10" xfId="0" applyNumberFormat="1" applyFont="1" applyBorder="1" applyAlignment="1">
      <alignment/>
    </xf>
    <xf numFmtId="3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1" fontId="5" fillId="2" borderId="11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Border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165" fontId="5" fillId="2" borderId="0" xfId="0" applyNumberFormat="1" applyFont="1" applyAlignment="1" applyProtection="1">
      <alignment/>
      <protection locked="0"/>
    </xf>
    <xf numFmtId="3" fontId="5" fillId="34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0" fontId="5" fillId="2" borderId="10" xfId="0" applyNumberFormat="1" applyFont="1" applyBorder="1" applyAlignment="1">
      <alignment horizontal="center"/>
    </xf>
    <xf numFmtId="0" fontId="5" fillId="2" borderId="0" xfId="0" applyNumberFormat="1" applyFont="1" applyAlignment="1">
      <alignment horizontal="right"/>
    </xf>
    <xf numFmtId="165" fontId="5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Border="1" applyAlignment="1">
      <alignment/>
    </xf>
    <xf numFmtId="3" fontId="5" fillId="34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5" fillId="2" borderId="0" xfId="0" applyNumberFormat="1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7"/>
  <sheetViews>
    <sheetView tabSelected="1" zoomScalePageLayoutView="0" workbookViewId="0" topLeftCell="A1">
      <selection activeCell="A1" sqref="A1"/>
    </sheetView>
  </sheetViews>
  <sheetFormatPr defaultColWidth="10.77734375" defaultRowHeight="15.75"/>
  <cols>
    <col min="1" max="1" width="25.77734375" style="0" customWidth="1"/>
    <col min="2" max="3" width="10.77734375" style="0" customWidth="1"/>
    <col min="4" max="4" width="2.77734375" style="0" customWidth="1"/>
    <col min="5" max="6" width="10.77734375" style="0" customWidth="1"/>
    <col min="7" max="7" width="2.77734375" style="0" customWidth="1"/>
    <col min="8" max="9" width="10.77734375" style="0" customWidth="1"/>
    <col min="10" max="10" width="2.77734375" style="0" customWidth="1"/>
    <col min="11" max="12" width="10.77734375" style="0" customWidth="1"/>
    <col min="13" max="13" width="2.77734375" style="0" customWidth="1"/>
    <col min="14" max="15" width="10.77734375" style="0" customWidth="1"/>
    <col min="16" max="16" width="2.77734375" style="0" customWidth="1"/>
    <col min="17" max="18" width="10.77734375" style="0" customWidth="1"/>
    <col min="19" max="19" width="2.77734375" style="0" customWidth="1"/>
    <col min="20" max="21" width="10.77734375" style="0" customWidth="1"/>
    <col min="22" max="22" width="2.77734375" style="0" customWidth="1"/>
    <col min="23" max="24" width="10.77734375" style="0" customWidth="1"/>
    <col min="25" max="25" width="2.77734375" style="0" customWidth="1"/>
    <col min="26" max="27" width="10.77734375" style="0" customWidth="1"/>
    <col min="28" max="28" width="2.77734375" style="0" customWidth="1"/>
    <col min="29" max="30" width="10.77734375" style="0" customWidth="1"/>
    <col min="31" max="31" width="2.77734375" style="0" customWidth="1"/>
    <col min="32" max="33" width="10.77734375" style="0" customWidth="1"/>
    <col min="34" max="34" width="2.77734375" style="0" customWidth="1"/>
    <col min="35" max="36" width="10.77734375" style="0" customWidth="1"/>
    <col min="37" max="37" width="2.77734375" style="0" customWidth="1"/>
    <col min="38" max="39" width="10.77734375" style="0" customWidth="1"/>
    <col min="40" max="40" width="2.77734375" style="0" customWidth="1"/>
    <col min="41" max="42" width="10.77734375" style="0" customWidth="1"/>
    <col min="43" max="43" width="2.77734375" style="0" customWidth="1"/>
    <col min="44" max="45" width="10.77734375" style="0" customWidth="1"/>
    <col min="46" max="46" width="2.77734375" style="0" customWidth="1"/>
    <col min="47" max="48" width="10.77734375" style="0" customWidth="1"/>
    <col min="49" max="49" width="2.77734375" style="0" customWidth="1"/>
    <col min="50" max="51" width="10.77734375" style="0" customWidth="1"/>
    <col min="52" max="52" width="2.77734375" style="0" customWidth="1"/>
    <col min="53" max="54" width="10.77734375" style="0" customWidth="1"/>
    <col min="55" max="55" width="2.77734375" style="0" customWidth="1"/>
    <col min="56" max="57" width="10.77734375" style="0" customWidth="1"/>
    <col min="58" max="58" width="2.77734375" style="0" customWidth="1"/>
    <col min="59" max="60" width="10.77734375" style="0" customWidth="1"/>
    <col min="61" max="61" width="2.77734375" style="0" customWidth="1"/>
    <col min="62" max="63" width="10.77734375" style="0" customWidth="1"/>
    <col min="64" max="64" width="2.77734375" style="0" customWidth="1"/>
  </cols>
  <sheetData>
    <row r="1" spans="1:12" ht="24">
      <c r="A1" s="2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3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66" ht="15.75">
      <c r="A4" s="11"/>
      <c r="B4" s="27">
        <v>2019</v>
      </c>
      <c r="C4" s="27"/>
      <c r="D4" s="21"/>
      <c r="E4" s="27">
        <v>2018</v>
      </c>
      <c r="F4" s="27"/>
      <c r="G4" s="21"/>
      <c r="H4" s="27">
        <v>2017</v>
      </c>
      <c r="I4" s="27"/>
      <c r="J4" s="21"/>
      <c r="K4" s="27">
        <v>2016</v>
      </c>
      <c r="L4" s="27"/>
      <c r="M4" s="16"/>
      <c r="N4" s="27">
        <v>2015</v>
      </c>
      <c r="O4" s="27"/>
      <c r="P4" s="16"/>
      <c r="Q4" s="27">
        <v>2014</v>
      </c>
      <c r="R4" s="27"/>
      <c r="S4" s="16"/>
      <c r="T4" s="27">
        <v>2012</v>
      </c>
      <c r="U4" s="27"/>
      <c r="V4" s="16"/>
      <c r="W4" s="27">
        <v>2011</v>
      </c>
      <c r="X4" s="27"/>
      <c r="Y4" s="16"/>
      <c r="Z4" s="27">
        <v>2010</v>
      </c>
      <c r="AA4" s="27"/>
      <c r="AB4" s="16"/>
      <c r="AC4" s="27">
        <v>2009</v>
      </c>
      <c r="AD4" s="27"/>
      <c r="AE4" s="16"/>
      <c r="AF4" s="27">
        <v>2008</v>
      </c>
      <c r="AG4" s="27"/>
      <c r="AH4" s="16"/>
      <c r="AI4" s="27">
        <v>2007</v>
      </c>
      <c r="AJ4" s="27"/>
      <c r="AK4" s="16"/>
      <c r="AL4" s="27">
        <v>2006</v>
      </c>
      <c r="AM4" s="27"/>
      <c r="AN4" s="16"/>
      <c r="AO4" s="27">
        <v>2005</v>
      </c>
      <c r="AP4" s="27"/>
      <c r="AQ4" s="16"/>
      <c r="AR4" s="27">
        <v>2004</v>
      </c>
      <c r="AS4" s="27"/>
      <c r="AT4" s="16"/>
      <c r="AU4" s="27">
        <v>2003</v>
      </c>
      <c r="AV4" s="27"/>
      <c r="AW4" s="16"/>
      <c r="AX4" s="27">
        <v>2002</v>
      </c>
      <c r="AY4" s="27"/>
      <c r="AZ4" s="16"/>
      <c r="BA4" s="27">
        <v>2001</v>
      </c>
      <c r="BB4" s="27"/>
      <c r="BC4" s="16"/>
      <c r="BD4" s="27">
        <v>2000</v>
      </c>
      <c r="BE4" s="27"/>
      <c r="BF4" s="16"/>
      <c r="BG4" s="27">
        <v>1999</v>
      </c>
      <c r="BH4" s="27"/>
      <c r="BI4" s="16"/>
      <c r="BJ4" s="27">
        <v>1998</v>
      </c>
      <c r="BK4" s="27"/>
      <c r="BL4" s="16"/>
      <c r="BM4" s="27">
        <v>1997</v>
      </c>
      <c r="BN4" s="27"/>
    </row>
    <row r="5" spans="1:66" ht="15.75">
      <c r="A5" s="13" t="s">
        <v>0</v>
      </c>
      <c r="B5" s="14" t="s">
        <v>1</v>
      </c>
      <c r="C5" s="14" t="s">
        <v>2</v>
      </c>
      <c r="D5" s="14"/>
      <c r="E5" s="14" t="s">
        <v>1</v>
      </c>
      <c r="F5" s="14" t="s">
        <v>2</v>
      </c>
      <c r="G5" s="14"/>
      <c r="H5" s="14" t="s">
        <v>1</v>
      </c>
      <c r="I5" s="14" t="s">
        <v>2</v>
      </c>
      <c r="J5" s="14"/>
      <c r="K5" s="14" t="s">
        <v>1</v>
      </c>
      <c r="L5" s="14" t="s">
        <v>2</v>
      </c>
      <c r="M5" s="17"/>
      <c r="N5" s="14" t="s">
        <v>1</v>
      </c>
      <c r="O5" s="14" t="s">
        <v>2</v>
      </c>
      <c r="P5" s="17"/>
      <c r="Q5" s="14" t="s">
        <v>1</v>
      </c>
      <c r="R5" s="14" t="s">
        <v>2</v>
      </c>
      <c r="S5" s="17"/>
      <c r="T5" s="14" t="s">
        <v>1</v>
      </c>
      <c r="U5" s="14" t="s">
        <v>2</v>
      </c>
      <c r="V5" s="17"/>
      <c r="W5" s="14" t="s">
        <v>1</v>
      </c>
      <c r="X5" s="14" t="s">
        <v>2</v>
      </c>
      <c r="Y5" s="17"/>
      <c r="Z5" s="14" t="s">
        <v>1</v>
      </c>
      <c r="AA5" s="14" t="s">
        <v>2</v>
      </c>
      <c r="AB5" s="17"/>
      <c r="AC5" s="14" t="s">
        <v>1</v>
      </c>
      <c r="AD5" s="14" t="s">
        <v>2</v>
      </c>
      <c r="AE5" s="17"/>
      <c r="AF5" s="14" t="s">
        <v>1</v>
      </c>
      <c r="AG5" s="14" t="s">
        <v>2</v>
      </c>
      <c r="AH5" s="17"/>
      <c r="AI5" s="14" t="s">
        <v>1</v>
      </c>
      <c r="AJ5" s="14" t="s">
        <v>2</v>
      </c>
      <c r="AK5" s="17"/>
      <c r="AL5" s="14" t="s">
        <v>1</v>
      </c>
      <c r="AM5" s="14" t="s">
        <v>2</v>
      </c>
      <c r="AN5" s="17"/>
      <c r="AO5" s="14" t="s">
        <v>1</v>
      </c>
      <c r="AP5" s="14" t="s">
        <v>2</v>
      </c>
      <c r="AQ5" s="17"/>
      <c r="AR5" s="14" t="s">
        <v>1</v>
      </c>
      <c r="AS5" s="14" t="s">
        <v>2</v>
      </c>
      <c r="AT5" s="17"/>
      <c r="AU5" s="14" t="s">
        <v>1</v>
      </c>
      <c r="AV5" s="14" t="s">
        <v>2</v>
      </c>
      <c r="AW5" s="17"/>
      <c r="AX5" s="14" t="s">
        <v>1</v>
      </c>
      <c r="AY5" s="14" t="s">
        <v>2</v>
      </c>
      <c r="AZ5" s="17"/>
      <c r="BA5" s="14" t="s">
        <v>1</v>
      </c>
      <c r="BB5" s="14" t="s">
        <v>2</v>
      </c>
      <c r="BC5" s="17"/>
      <c r="BD5" s="14" t="s">
        <v>1</v>
      </c>
      <c r="BE5" s="14" t="s">
        <v>2</v>
      </c>
      <c r="BF5" s="17"/>
      <c r="BG5" s="14" t="s">
        <v>1</v>
      </c>
      <c r="BH5" s="14" t="s">
        <v>2</v>
      </c>
      <c r="BI5" s="17"/>
      <c r="BJ5" s="14" t="s">
        <v>1</v>
      </c>
      <c r="BK5" s="14" t="s">
        <v>2</v>
      </c>
      <c r="BL5" s="17"/>
      <c r="BM5" s="14" t="s">
        <v>1</v>
      </c>
      <c r="BN5" s="14" t="s">
        <v>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59" ht="15.75">
      <c r="A7" s="5" t="s">
        <v>3</v>
      </c>
      <c r="B7" s="6"/>
      <c r="E7" s="6"/>
      <c r="H7" s="6"/>
      <c r="BG7" s="18">
        <v>0.01</v>
      </c>
    </row>
    <row r="8" spans="1:66" ht="15.75">
      <c r="A8" s="5" t="s">
        <v>4</v>
      </c>
      <c r="B8" s="7">
        <f>SUM(B9:B15)</f>
        <v>46037</v>
      </c>
      <c r="C8" s="18">
        <f>B8/B$8</f>
        <v>1</v>
      </c>
      <c r="D8" s="18"/>
      <c r="E8" s="7">
        <f>SUM(E9:E15)</f>
        <v>48851</v>
      </c>
      <c r="F8" s="18">
        <f>E8/E$8</f>
        <v>1</v>
      </c>
      <c r="G8" s="18"/>
      <c r="H8" s="7">
        <f>SUM(H9:H15)</f>
        <v>50593</v>
      </c>
      <c r="I8" s="18">
        <v>1</v>
      </c>
      <c r="J8" s="18"/>
      <c r="K8" s="7">
        <v>51403</v>
      </c>
      <c r="L8" s="18">
        <v>1</v>
      </c>
      <c r="N8" s="19">
        <v>52266</v>
      </c>
      <c r="O8" s="18">
        <v>1</v>
      </c>
      <c r="Q8" s="19">
        <v>53385</v>
      </c>
      <c r="R8" s="18">
        <v>1</v>
      </c>
      <c r="T8" s="19">
        <v>55355</v>
      </c>
      <c r="U8" s="18">
        <v>1</v>
      </c>
      <c r="W8" s="19">
        <v>56466</v>
      </c>
      <c r="X8" s="18">
        <v>1</v>
      </c>
      <c r="Z8" s="19">
        <v>57394</v>
      </c>
      <c r="AA8" s="18">
        <v>1</v>
      </c>
      <c r="AC8" s="19">
        <v>59790</v>
      </c>
      <c r="AD8" s="18">
        <v>1</v>
      </c>
      <c r="AF8" s="19">
        <v>62261</v>
      </c>
      <c r="AG8" s="18">
        <v>1</v>
      </c>
      <c r="AI8" s="19">
        <v>63577.00000000001</v>
      </c>
      <c r="AJ8" s="18">
        <v>1</v>
      </c>
      <c r="AL8" s="19">
        <v>62981</v>
      </c>
      <c r="AM8" s="18">
        <v>1</v>
      </c>
      <c r="AO8" s="19">
        <v>63307</v>
      </c>
      <c r="AP8" s="18">
        <v>1</v>
      </c>
      <c r="AR8" s="19">
        <v>64794</v>
      </c>
      <c r="AS8" s="18">
        <v>1</v>
      </c>
      <c r="AU8" s="19">
        <v>66369</v>
      </c>
      <c r="AV8" s="18">
        <v>1</v>
      </c>
      <c r="AX8" s="19">
        <v>66976</v>
      </c>
      <c r="AY8" s="18">
        <v>1</v>
      </c>
      <c r="BA8" s="19">
        <v>69507</v>
      </c>
      <c r="BB8" s="18">
        <v>1</v>
      </c>
      <c r="BD8" s="19">
        <v>71423</v>
      </c>
      <c r="BE8" s="18">
        <v>1</v>
      </c>
      <c r="BG8" s="19">
        <v>70287</v>
      </c>
      <c r="BH8" s="18">
        <v>1</v>
      </c>
      <c r="BJ8" s="19">
        <v>69305</v>
      </c>
      <c r="BK8" s="18">
        <v>1</v>
      </c>
      <c r="BM8" s="19">
        <v>69465</v>
      </c>
      <c r="BN8" s="18">
        <v>1</v>
      </c>
    </row>
    <row r="9" spans="1:66" ht="15.75">
      <c r="A9" s="4" t="s">
        <v>25</v>
      </c>
      <c r="B9" s="8">
        <v>218</v>
      </c>
      <c r="C9" s="18">
        <f aca="true" t="shared" si="0" ref="C9:C15">B9/B$8</f>
        <v>0.004735321589156548</v>
      </c>
      <c r="D9" s="18"/>
      <c r="E9" s="8">
        <v>255</v>
      </c>
      <c r="F9" s="18">
        <f aca="true" t="shared" si="1" ref="F9:F15">E9/E$8</f>
        <v>0.005219954555689751</v>
      </c>
      <c r="G9" s="18"/>
      <c r="H9" s="8">
        <v>314</v>
      </c>
      <c r="I9" s="18">
        <v>0.006</v>
      </c>
      <c r="J9" s="18"/>
      <c r="K9" s="8">
        <v>336</v>
      </c>
      <c r="L9" s="18">
        <v>0.006999999999999999</v>
      </c>
      <c r="N9" s="19">
        <v>405</v>
      </c>
      <c r="O9" s="18">
        <v>0.008</v>
      </c>
      <c r="Q9" s="19">
        <v>439</v>
      </c>
      <c r="R9" s="18">
        <v>0.008</v>
      </c>
      <c r="T9" s="19">
        <v>649</v>
      </c>
      <c r="U9" s="18">
        <v>0.012</v>
      </c>
      <c r="W9" s="19">
        <v>679</v>
      </c>
      <c r="X9" s="18">
        <v>0.012</v>
      </c>
      <c r="Z9" s="25" t="s">
        <v>33</v>
      </c>
      <c r="AA9" s="23" t="s">
        <v>34</v>
      </c>
      <c r="AC9" s="25" t="s">
        <v>35</v>
      </c>
      <c r="AD9" s="23" t="s">
        <v>34</v>
      </c>
      <c r="AF9" s="25" t="s">
        <v>36</v>
      </c>
      <c r="AG9" s="23" t="s">
        <v>34</v>
      </c>
      <c r="AI9" s="25" t="s">
        <v>37</v>
      </c>
      <c r="AJ9" s="23" t="s">
        <v>38</v>
      </c>
      <c r="AL9" s="25" t="s">
        <v>39</v>
      </c>
      <c r="AM9" s="23" t="s">
        <v>34</v>
      </c>
      <c r="AO9" s="25" t="s">
        <v>40</v>
      </c>
      <c r="AP9" s="23" t="s">
        <v>34</v>
      </c>
      <c r="AR9" s="25" t="s">
        <v>41</v>
      </c>
      <c r="AS9" s="23" t="s">
        <v>34</v>
      </c>
      <c r="AU9" s="25" t="s">
        <v>42</v>
      </c>
      <c r="AV9" s="23" t="s">
        <v>43</v>
      </c>
      <c r="AX9" s="25" t="s">
        <v>44</v>
      </c>
      <c r="AY9" s="23" t="s">
        <v>43</v>
      </c>
      <c r="BA9" s="25" t="s">
        <v>45</v>
      </c>
      <c r="BB9" s="23" t="s">
        <v>38</v>
      </c>
      <c r="BD9" s="25" t="s">
        <v>46</v>
      </c>
      <c r="BE9" s="23" t="s">
        <v>47</v>
      </c>
      <c r="BG9" s="25" t="s">
        <v>48</v>
      </c>
      <c r="BH9" s="23" t="s">
        <v>49</v>
      </c>
      <c r="BJ9" s="25" t="s">
        <v>50</v>
      </c>
      <c r="BK9" s="23" t="s">
        <v>51</v>
      </c>
      <c r="BM9" s="25" t="s">
        <v>52</v>
      </c>
      <c r="BN9" s="23" t="s">
        <v>53</v>
      </c>
    </row>
    <row r="10" spans="1:66" ht="15.75">
      <c r="A10" s="5" t="s">
        <v>5</v>
      </c>
      <c r="B10" s="8">
        <v>839</v>
      </c>
      <c r="C10" s="18">
        <f t="shared" si="0"/>
        <v>0.01822447162065295</v>
      </c>
      <c r="D10" s="18"/>
      <c r="E10" s="8">
        <v>981</v>
      </c>
      <c r="F10" s="18">
        <f t="shared" si="1"/>
        <v>0.020081472231888806</v>
      </c>
      <c r="G10" s="18"/>
      <c r="H10" s="8">
        <v>1114</v>
      </c>
      <c r="I10" s="18">
        <v>0.022000000000000002</v>
      </c>
      <c r="J10" s="18"/>
      <c r="K10" s="8">
        <v>1245</v>
      </c>
      <c r="L10" s="18">
        <v>0.024</v>
      </c>
      <c r="N10" s="19">
        <v>1431</v>
      </c>
      <c r="O10" s="18">
        <v>0.032</v>
      </c>
      <c r="Q10" s="19">
        <v>1694</v>
      </c>
      <c r="R10" s="18">
        <v>0.032</v>
      </c>
      <c r="T10" s="19">
        <v>1897</v>
      </c>
      <c r="U10" s="18">
        <v>0.034</v>
      </c>
      <c r="W10" s="19">
        <v>2100</v>
      </c>
      <c r="X10" s="18">
        <v>0.037000000000000005</v>
      </c>
      <c r="Z10" s="19">
        <v>2159</v>
      </c>
      <c r="AA10" s="18">
        <v>0.038</v>
      </c>
      <c r="AC10" s="19">
        <v>2184</v>
      </c>
      <c r="AD10" s="18">
        <v>0.037000000000000005</v>
      </c>
      <c r="AF10" s="19">
        <v>2237</v>
      </c>
      <c r="AG10" s="18">
        <v>0.036000000000000004</v>
      </c>
      <c r="AI10" s="19">
        <v>2186.9656013086287</v>
      </c>
      <c r="AJ10" s="18">
        <v>0.034</v>
      </c>
      <c r="AL10" s="19">
        <v>2130</v>
      </c>
      <c r="AM10" s="18">
        <v>0.034</v>
      </c>
      <c r="AO10" s="19">
        <v>2212</v>
      </c>
      <c r="AP10" s="18">
        <v>0.035</v>
      </c>
      <c r="AR10" s="19">
        <v>2266</v>
      </c>
      <c r="AS10" s="18">
        <v>0.035</v>
      </c>
      <c r="AU10" s="19">
        <v>2418</v>
      </c>
      <c r="AV10" s="18">
        <v>0.036000000000000004</v>
      </c>
      <c r="AX10" s="19">
        <v>2551</v>
      </c>
      <c r="AY10" s="18">
        <v>0.038</v>
      </c>
      <c r="BA10" s="19">
        <v>2736</v>
      </c>
      <c r="BB10" s="18">
        <v>0.039</v>
      </c>
      <c r="BD10" s="19">
        <v>2852</v>
      </c>
      <c r="BE10" s="18">
        <v>0.04</v>
      </c>
      <c r="BG10" s="19">
        <v>2968</v>
      </c>
      <c r="BH10" s="18">
        <v>0.042</v>
      </c>
      <c r="BJ10" s="19">
        <v>3123</v>
      </c>
      <c r="BK10" s="18">
        <v>0.045</v>
      </c>
      <c r="BM10" s="19">
        <v>3144</v>
      </c>
      <c r="BN10" s="18">
        <v>0.045</v>
      </c>
    </row>
    <row r="11" spans="1:66" ht="15.75">
      <c r="A11" s="5" t="s">
        <v>6</v>
      </c>
      <c r="B11" s="8">
        <v>3863</v>
      </c>
      <c r="C11" s="18">
        <f t="shared" si="0"/>
        <v>0.08391076742620067</v>
      </c>
      <c r="D11" s="18"/>
      <c r="E11" s="8">
        <v>4472</v>
      </c>
      <c r="F11" s="18">
        <f t="shared" si="1"/>
        <v>0.0915436736197826</v>
      </c>
      <c r="G11" s="18"/>
      <c r="H11" s="8">
        <v>4879</v>
      </c>
      <c r="I11" s="18">
        <v>0.096</v>
      </c>
      <c r="J11" s="18"/>
      <c r="K11" s="8">
        <v>5332</v>
      </c>
      <c r="L11" s="18">
        <v>0.10400000000000001</v>
      </c>
      <c r="N11" s="19">
        <v>5768</v>
      </c>
      <c r="O11" s="18">
        <v>0.115</v>
      </c>
      <c r="Q11" s="19">
        <v>6145</v>
      </c>
      <c r="R11" s="18">
        <v>0.115</v>
      </c>
      <c r="T11" s="19">
        <v>6461</v>
      </c>
      <c r="U11" s="18">
        <v>0.11699999999999999</v>
      </c>
      <c r="W11" s="19">
        <v>6570</v>
      </c>
      <c r="X11" s="18">
        <v>0.11599999999999999</v>
      </c>
      <c r="Z11" s="19">
        <v>6484</v>
      </c>
      <c r="AA11" s="18">
        <v>0.113</v>
      </c>
      <c r="AC11" s="19">
        <v>6577</v>
      </c>
      <c r="AD11" s="18">
        <v>0.11</v>
      </c>
      <c r="AF11" s="19">
        <v>6904</v>
      </c>
      <c r="AG11" s="18">
        <v>0.111</v>
      </c>
      <c r="AI11" s="19">
        <v>7178.887083582372</v>
      </c>
      <c r="AJ11" s="18">
        <v>0.113</v>
      </c>
      <c r="AL11" s="19">
        <v>7244</v>
      </c>
      <c r="AM11" s="18">
        <v>0.115</v>
      </c>
      <c r="AO11" s="19">
        <v>7551</v>
      </c>
      <c r="AP11" s="18">
        <v>0.11900000000000001</v>
      </c>
      <c r="AR11" s="19">
        <v>8041</v>
      </c>
      <c r="AS11" s="18">
        <v>0.12400000000000001</v>
      </c>
      <c r="AU11" s="19">
        <v>8276</v>
      </c>
      <c r="AV11" s="18">
        <v>0.125</v>
      </c>
      <c r="AX11" s="19">
        <v>8370</v>
      </c>
      <c r="AY11" s="18">
        <v>0.125</v>
      </c>
      <c r="BA11" s="19">
        <v>8776</v>
      </c>
      <c r="BB11" s="18">
        <v>0.126</v>
      </c>
      <c r="BD11" s="19">
        <v>8971</v>
      </c>
      <c r="BE11" s="18">
        <v>0.126</v>
      </c>
      <c r="BG11" s="19">
        <v>9017</v>
      </c>
      <c r="BH11" s="18">
        <v>0.128</v>
      </c>
      <c r="BJ11" s="19">
        <v>8780</v>
      </c>
      <c r="BK11" s="18">
        <v>0.127</v>
      </c>
      <c r="BM11" s="19">
        <v>8854</v>
      </c>
      <c r="BN11" s="18">
        <v>0.127</v>
      </c>
    </row>
    <row r="12" spans="1:66" ht="15.75">
      <c r="A12" s="5" t="s">
        <v>7</v>
      </c>
      <c r="B12" s="8">
        <v>7498</v>
      </c>
      <c r="C12" s="18">
        <f t="shared" si="0"/>
        <v>0.16286899667658622</v>
      </c>
      <c r="D12" s="18"/>
      <c r="E12" s="8">
        <v>8209</v>
      </c>
      <c r="F12" s="18">
        <f t="shared" si="1"/>
        <v>0.16804159587316533</v>
      </c>
      <c r="G12" s="18"/>
      <c r="H12" s="8">
        <v>8656</v>
      </c>
      <c r="I12" s="18">
        <v>0.171</v>
      </c>
      <c r="J12" s="18"/>
      <c r="K12" s="8">
        <v>8722</v>
      </c>
      <c r="L12" s="18">
        <v>0.17</v>
      </c>
      <c r="N12" s="19">
        <v>8646</v>
      </c>
      <c r="O12" s="18">
        <v>0.161</v>
      </c>
      <c r="Q12" s="19">
        <v>8591</v>
      </c>
      <c r="R12" s="18">
        <v>0.161</v>
      </c>
      <c r="T12" s="19">
        <v>8561</v>
      </c>
      <c r="U12" s="18">
        <v>0.155</v>
      </c>
      <c r="W12" s="19">
        <v>8856</v>
      </c>
      <c r="X12" s="18">
        <v>0.157</v>
      </c>
      <c r="Z12" s="19">
        <v>9041</v>
      </c>
      <c r="AA12" s="18">
        <v>0.158</v>
      </c>
      <c r="AC12" s="19">
        <v>9697</v>
      </c>
      <c r="AD12" s="18">
        <v>0.162</v>
      </c>
      <c r="AF12" s="19">
        <v>10485</v>
      </c>
      <c r="AG12" s="18">
        <v>0.168</v>
      </c>
      <c r="AI12" s="19">
        <v>10794.830208562711</v>
      </c>
      <c r="AJ12" s="18">
        <v>0.17</v>
      </c>
      <c r="AL12" s="19">
        <v>10761</v>
      </c>
      <c r="AM12" s="18">
        <v>0.171</v>
      </c>
      <c r="AO12" s="19">
        <v>10866</v>
      </c>
      <c r="AP12" s="18">
        <v>0.172</v>
      </c>
      <c r="AR12" s="19">
        <v>10893</v>
      </c>
      <c r="AS12" s="18">
        <v>0.168</v>
      </c>
      <c r="AU12" s="19">
        <v>11063</v>
      </c>
      <c r="AV12" s="18">
        <v>0.167</v>
      </c>
      <c r="AX12" s="19">
        <v>11179</v>
      </c>
      <c r="AY12" s="18">
        <v>0.167</v>
      </c>
      <c r="BA12" s="19">
        <v>11555</v>
      </c>
      <c r="BB12" s="18">
        <v>0.166</v>
      </c>
      <c r="BD12" s="19">
        <v>12454</v>
      </c>
      <c r="BE12" s="18">
        <v>0.174</v>
      </c>
      <c r="BG12" s="19">
        <v>12890</v>
      </c>
      <c r="BH12" s="18">
        <v>0.18300000000000002</v>
      </c>
      <c r="BJ12" s="19">
        <v>13234</v>
      </c>
      <c r="BK12" s="18">
        <v>0.19100000000000003</v>
      </c>
      <c r="BM12" s="19">
        <v>13792</v>
      </c>
      <c r="BN12" s="18">
        <v>0.19899999999999998</v>
      </c>
    </row>
    <row r="13" spans="1:66" ht="15.75">
      <c r="A13" s="5" t="s">
        <v>8</v>
      </c>
      <c r="B13" s="8">
        <v>14377</v>
      </c>
      <c r="C13" s="18">
        <f t="shared" si="0"/>
        <v>0.31229228663900777</v>
      </c>
      <c r="D13" s="18"/>
      <c r="E13" s="8">
        <v>14691</v>
      </c>
      <c r="F13" s="18">
        <f t="shared" si="1"/>
        <v>0.3007307936377966</v>
      </c>
      <c r="G13" s="18"/>
      <c r="H13" s="8">
        <v>14911</v>
      </c>
      <c r="I13" s="18">
        <v>0.295</v>
      </c>
      <c r="J13" s="18"/>
      <c r="K13" s="8">
        <v>14834</v>
      </c>
      <c r="L13" s="18">
        <v>0.289</v>
      </c>
      <c r="N13" s="19">
        <v>14805</v>
      </c>
      <c r="O13" s="18">
        <v>0.281</v>
      </c>
      <c r="Q13" s="19">
        <v>14977</v>
      </c>
      <c r="R13" s="18">
        <v>0.281</v>
      </c>
      <c r="T13" s="19">
        <v>15294</v>
      </c>
      <c r="U13" s="18">
        <v>0.276</v>
      </c>
      <c r="W13" s="19">
        <v>15588</v>
      </c>
      <c r="X13" s="18">
        <v>0.276</v>
      </c>
      <c r="Z13" s="19">
        <v>16246</v>
      </c>
      <c r="AA13" s="18">
        <v>0.28300000000000003</v>
      </c>
      <c r="AC13" s="19">
        <v>17306</v>
      </c>
      <c r="AD13" s="18">
        <v>0.289</v>
      </c>
      <c r="AF13" s="19">
        <v>18262</v>
      </c>
      <c r="AG13" s="18">
        <v>0.29300000000000004</v>
      </c>
      <c r="AI13" s="19">
        <v>19121.699235584638</v>
      </c>
      <c r="AJ13" s="18">
        <v>0.30100000000000005</v>
      </c>
      <c r="AL13" s="19">
        <v>19383</v>
      </c>
      <c r="AM13" s="18">
        <v>0.308</v>
      </c>
      <c r="AO13" s="19">
        <v>20268</v>
      </c>
      <c r="AP13" s="18">
        <v>0.32</v>
      </c>
      <c r="AR13" s="19">
        <v>21581</v>
      </c>
      <c r="AS13" s="18">
        <v>0.33299999999999996</v>
      </c>
      <c r="AU13" s="19">
        <v>23218</v>
      </c>
      <c r="AV13" s="18">
        <v>0.35000000000000003</v>
      </c>
      <c r="AX13" s="19">
        <v>24288</v>
      </c>
      <c r="AY13" s="18">
        <v>0.363</v>
      </c>
      <c r="BA13" s="19">
        <v>26107</v>
      </c>
      <c r="BB13" s="18">
        <v>0.376</v>
      </c>
      <c r="BD13" s="19">
        <v>27404</v>
      </c>
      <c r="BE13" s="18">
        <v>0.384</v>
      </c>
      <c r="BG13" s="19">
        <v>27280</v>
      </c>
      <c r="BH13" s="18">
        <v>0.38799999999999996</v>
      </c>
      <c r="BJ13" s="19">
        <v>27210</v>
      </c>
      <c r="BK13" s="18">
        <v>0.39299999999999996</v>
      </c>
      <c r="BM13" s="19">
        <v>27522</v>
      </c>
      <c r="BN13" s="18">
        <v>0.396</v>
      </c>
    </row>
    <row r="14" spans="1:66" ht="15.75">
      <c r="A14" s="5" t="s">
        <v>9</v>
      </c>
      <c r="B14" s="8">
        <v>9557</v>
      </c>
      <c r="C14" s="18">
        <f t="shared" si="0"/>
        <v>0.20759389186958316</v>
      </c>
      <c r="D14" s="18"/>
      <c r="E14" s="8">
        <v>10096</v>
      </c>
      <c r="F14" s="18">
        <f t="shared" si="1"/>
        <v>0.2066692595852695</v>
      </c>
      <c r="G14" s="18"/>
      <c r="H14" s="8">
        <v>10439</v>
      </c>
      <c r="I14" s="18">
        <v>0.20600000000000002</v>
      </c>
      <c r="J14" s="18"/>
      <c r="K14" s="8">
        <v>10788</v>
      </c>
      <c r="L14" s="18">
        <v>0.21</v>
      </c>
      <c r="N14" s="19">
        <v>11345</v>
      </c>
      <c r="O14" s="18">
        <v>0.22399999999999998</v>
      </c>
      <c r="Q14" s="19">
        <v>11980</v>
      </c>
      <c r="R14" s="18">
        <v>0.22399999999999998</v>
      </c>
      <c r="T14" s="19">
        <v>13480</v>
      </c>
      <c r="U14" s="18">
        <v>0.244</v>
      </c>
      <c r="W14" s="19">
        <v>14126</v>
      </c>
      <c r="X14" s="18">
        <v>0.25</v>
      </c>
      <c r="Z14" s="19">
        <v>14649</v>
      </c>
      <c r="AA14" s="18">
        <v>0.255</v>
      </c>
      <c r="AC14" s="19">
        <v>15420</v>
      </c>
      <c r="AD14" s="18">
        <v>0.258</v>
      </c>
      <c r="AF14" s="19">
        <v>16110</v>
      </c>
      <c r="AG14" s="18">
        <v>0.259</v>
      </c>
      <c r="AI14" s="19">
        <v>16406.741939035517</v>
      </c>
      <c r="AJ14" s="18">
        <v>0.258</v>
      </c>
      <c r="AL14" s="19">
        <v>16077</v>
      </c>
      <c r="AM14" s="18">
        <v>0.255</v>
      </c>
      <c r="AO14" s="19">
        <v>15489</v>
      </c>
      <c r="AP14" s="18">
        <v>0.245</v>
      </c>
      <c r="AR14" s="19">
        <v>15378</v>
      </c>
      <c r="AS14" s="18">
        <v>0.237</v>
      </c>
      <c r="AU14" s="19">
        <v>15040</v>
      </c>
      <c r="AV14" s="18">
        <v>0.227</v>
      </c>
      <c r="AX14" s="19">
        <v>14464</v>
      </c>
      <c r="AY14" s="18">
        <v>0.21600000000000003</v>
      </c>
      <c r="BA14" s="19">
        <v>14301</v>
      </c>
      <c r="BB14" s="18">
        <v>0.20600000000000002</v>
      </c>
      <c r="BD14" s="19">
        <v>13892</v>
      </c>
      <c r="BE14" s="18">
        <v>0.19399999999999998</v>
      </c>
      <c r="BG14" s="19">
        <v>12691</v>
      </c>
      <c r="BH14" s="18">
        <v>0.18100000000000002</v>
      </c>
      <c r="BJ14" s="19">
        <v>11802</v>
      </c>
      <c r="BK14" s="18">
        <v>0.17</v>
      </c>
      <c r="BM14" s="19">
        <v>11227</v>
      </c>
      <c r="BN14" s="18">
        <v>0.162</v>
      </c>
    </row>
    <row r="15" spans="1:66" ht="15.75">
      <c r="A15" s="5" t="s">
        <v>10</v>
      </c>
      <c r="B15" s="8">
        <v>9685</v>
      </c>
      <c r="C15" s="18">
        <f t="shared" si="0"/>
        <v>0.2103742641788127</v>
      </c>
      <c r="D15" s="18"/>
      <c r="E15" s="8">
        <v>10147</v>
      </c>
      <c r="F15" s="18">
        <f t="shared" si="1"/>
        <v>0.20771325049640743</v>
      </c>
      <c r="G15" s="18"/>
      <c r="H15" s="8">
        <v>10280</v>
      </c>
      <c r="I15" s="18">
        <v>0.203</v>
      </c>
      <c r="J15" s="18"/>
      <c r="K15" s="8">
        <v>10146</v>
      </c>
      <c r="L15" s="18">
        <v>0.197</v>
      </c>
      <c r="N15" s="19">
        <v>9866</v>
      </c>
      <c r="O15" s="18">
        <v>0.179</v>
      </c>
      <c r="Q15" s="19">
        <v>9559</v>
      </c>
      <c r="R15" s="18">
        <v>0.179</v>
      </c>
      <c r="T15" s="19">
        <v>9013</v>
      </c>
      <c r="U15" s="18">
        <v>0.163</v>
      </c>
      <c r="W15" s="19">
        <v>8547</v>
      </c>
      <c r="X15" s="18">
        <v>0.151</v>
      </c>
      <c r="Z15" s="19">
        <v>8152</v>
      </c>
      <c r="AA15" s="18">
        <v>0.142</v>
      </c>
      <c r="AC15" s="19">
        <v>7903</v>
      </c>
      <c r="AD15" s="18">
        <v>0.132</v>
      </c>
      <c r="AF15" s="19">
        <v>7503</v>
      </c>
      <c r="AG15" s="18">
        <v>0.121</v>
      </c>
      <c r="AI15" s="19">
        <v>7076.888687910913</v>
      </c>
      <c r="AJ15" s="18">
        <v>0.111</v>
      </c>
      <c r="AL15" s="19">
        <v>6636</v>
      </c>
      <c r="AM15" s="18">
        <v>0.105</v>
      </c>
      <c r="AO15" s="19">
        <v>6160</v>
      </c>
      <c r="AP15" s="18">
        <v>0.09699999999999999</v>
      </c>
      <c r="AR15" s="19">
        <v>5857</v>
      </c>
      <c r="AS15" s="18">
        <v>0.09</v>
      </c>
      <c r="AU15" s="19">
        <v>5626</v>
      </c>
      <c r="AV15" s="18">
        <v>0.085</v>
      </c>
      <c r="AX15" s="19">
        <v>5362</v>
      </c>
      <c r="AY15" s="18">
        <v>0.08</v>
      </c>
      <c r="BA15" s="19">
        <v>5146</v>
      </c>
      <c r="BB15" s="18">
        <v>0.07400000000000001</v>
      </c>
      <c r="BD15" s="19">
        <v>4885</v>
      </c>
      <c r="BE15" s="18">
        <v>0.068</v>
      </c>
      <c r="BG15" s="19">
        <v>4374</v>
      </c>
      <c r="BH15" s="18">
        <v>0.062000000000000006</v>
      </c>
      <c r="BJ15" s="19">
        <v>3967</v>
      </c>
      <c r="BK15" s="18">
        <v>0.057</v>
      </c>
      <c r="BM15" s="19">
        <v>3652</v>
      </c>
      <c r="BN15" s="18">
        <v>0.053</v>
      </c>
    </row>
    <row r="16" spans="1:66" ht="15.75">
      <c r="A16" s="4"/>
      <c r="B16" s="7"/>
      <c r="C16" s="18"/>
      <c r="D16" s="18"/>
      <c r="E16" s="7"/>
      <c r="F16" s="18"/>
      <c r="G16" s="18"/>
      <c r="H16" s="7"/>
      <c r="I16" s="18"/>
      <c r="J16" s="18"/>
      <c r="K16" s="7"/>
      <c r="L16" s="18"/>
      <c r="N16" s="19"/>
      <c r="O16" s="18"/>
      <c r="Q16" s="19"/>
      <c r="R16" s="18"/>
      <c r="T16" s="19"/>
      <c r="U16" s="18"/>
      <c r="W16" s="19"/>
      <c r="X16" s="18"/>
      <c r="Z16" s="19"/>
      <c r="AA16" s="18"/>
      <c r="AC16" s="19"/>
      <c r="AD16" s="18"/>
      <c r="AF16" s="19"/>
      <c r="AG16" s="18"/>
      <c r="AI16" s="19"/>
      <c r="AJ16" s="18"/>
      <c r="AL16" s="19"/>
      <c r="AM16" s="18"/>
      <c r="AO16" s="19"/>
      <c r="AP16" s="18"/>
      <c r="AR16" s="19"/>
      <c r="AS16" s="18"/>
      <c r="AU16" s="19"/>
      <c r="AV16" s="18"/>
      <c r="AX16" s="19"/>
      <c r="AY16" s="18"/>
      <c r="BA16" s="19"/>
      <c r="BB16" s="18"/>
      <c r="BD16" s="19"/>
      <c r="BE16" s="18"/>
      <c r="BG16" s="19"/>
      <c r="BH16" s="18"/>
      <c r="BJ16" s="19"/>
      <c r="BK16" s="18"/>
      <c r="BM16" s="19"/>
      <c r="BN16" s="18"/>
    </row>
    <row r="17" spans="1:66" ht="15.75">
      <c r="A17" s="5" t="s">
        <v>11</v>
      </c>
      <c r="B17" s="7"/>
      <c r="C17" s="18"/>
      <c r="D17" s="18"/>
      <c r="E17" s="7"/>
      <c r="F17" s="18"/>
      <c r="G17" s="18"/>
      <c r="H17" s="7"/>
      <c r="I17" s="18"/>
      <c r="J17" s="18"/>
      <c r="K17" s="7"/>
      <c r="L17" s="18"/>
      <c r="N17" s="19"/>
      <c r="O17" s="18"/>
      <c r="Q17" s="19"/>
      <c r="R17" s="18"/>
      <c r="T17" s="19"/>
      <c r="U17" s="18"/>
      <c r="W17" s="19"/>
      <c r="X17" s="18"/>
      <c r="Z17" s="19"/>
      <c r="AA17" s="18"/>
      <c r="AC17" s="19"/>
      <c r="AD17" s="18"/>
      <c r="AF17" s="19"/>
      <c r="AG17" s="18"/>
      <c r="AI17" s="19"/>
      <c r="AJ17" s="18"/>
      <c r="AL17" s="19"/>
      <c r="AM17" s="18"/>
      <c r="AO17" s="19"/>
      <c r="AP17" s="18"/>
      <c r="AR17" s="19"/>
      <c r="AS17" s="18"/>
      <c r="AU17" s="19"/>
      <c r="AV17" s="18"/>
      <c r="AX17" s="19"/>
      <c r="AY17" s="18"/>
      <c r="BA17" s="19"/>
      <c r="BB17" s="18"/>
      <c r="BD17" s="19"/>
      <c r="BE17" s="18"/>
      <c r="BG17" s="19"/>
      <c r="BH17" s="18"/>
      <c r="BJ17" s="19"/>
      <c r="BK17" s="18"/>
      <c r="BM17" s="19"/>
      <c r="BN17" s="18"/>
    </row>
    <row r="18" spans="1:66" ht="15.75">
      <c r="A18" s="5" t="s">
        <v>4</v>
      </c>
      <c r="B18" s="9">
        <f>SUM(B19:B24)</f>
        <v>46037</v>
      </c>
      <c r="C18" s="18">
        <f aca="true" t="shared" si="2" ref="C18:C24">B18/B$8</f>
        <v>1</v>
      </c>
      <c r="D18" s="18"/>
      <c r="E18" s="9">
        <f>SUM(E19:E24)</f>
        <v>48851</v>
      </c>
      <c r="F18" s="18">
        <f aca="true" t="shared" si="3" ref="F18:F24">E18/E$8</f>
        <v>1</v>
      </c>
      <c r="G18" s="18"/>
      <c r="H18" s="9">
        <f>SUM(H19:H24)</f>
        <v>50593</v>
      </c>
      <c r="I18" s="18">
        <v>1</v>
      </c>
      <c r="J18" s="18"/>
      <c r="K18" s="9">
        <v>51403</v>
      </c>
      <c r="L18" s="18">
        <v>1</v>
      </c>
      <c r="N18" s="20">
        <v>52266</v>
      </c>
      <c r="O18" s="18">
        <v>1</v>
      </c>
      <c r="Q18" s="20">
        <v>53385</v>
      </c>
      <c r="R18" s="18">
        <v>1</v>
      </c>
      <c r="T18" s="20">
        <v>55355</v>
      </c>
      <c r="U18" s="18">
        <v>1</v>
      </c>
      <c r="W18" s="20">
        <v>56466</v>
      </c>
      <c r="X18" s="18">
        <v>1</v>
      </c>
      <c r="Z18" s="20">
        <v>57394</v>
      </c>
      <c r="AA18" s="18">
        <v>1</v>
      </c>
      <c r="AC18" s="19">
        <v>59790</v>
      </c>
      <c r="AD18" s="18">
        <v>1</v>
      </c>
      <c r="AF18" s="19">
        <v>62261</v>
      </c>
      <c r="AG18" s="18">
        <v>1</v>
      </c>
      <c r="AI18" s="19">
        <v>63577.00000000001</v>
      </c>
      <c r="AJ18" s="18">
        <v>1</v>
      </c>
      <c r="AL18" s="19">
        <v>62981</v>
      </c>
      <c r="AM18" s="18">
        <v>1</v>
      </c>
      <c r="AO18" s="19">
        <v>63307</v>
      </c>
      <c r="AP18" s="18">
        <v>1</v>
      </c>
      <c r="AR18" s="19">
        <v>64794</v>
      </c>
      <c r="AS18" s="18">
        <v>1</v>
      </c>
      <c r="AU18" s="19">
        <v>66369</v>
      </c>
      <c r="AV18" s="18">
        <v>1</v>
      </c>
      <c r="AX18" s="19">
        <v>66976</v>
      </c>
      <c r="AY18" s="18">
        <v>1</v>
      </c>
      <c r="BA18" s="19">
        <v>69507</v>
      </c>
      <c r="BB18" s="18">
        <v>1</v>
      </c>
      <c r="BD18" s="19">
        <v>71423</v>
      </c>
      <c r="BE18" s="18">
        <v>1</v>
      </c>
      <c r="BG18" s="19">
        <v>70287</v>
      </c>
      <c r="BH18" s="18">
        <v>1</v>
      </c>
      <c r="BJ18" s="19">
        <v>69305</v>
      </c>
      <c r="BK18" s="18">
        <v>1</v>
      </c>
      <c r="BM18" s="19">
        <v>69465</v>
      </c>
      <c r="BN18" s="18">
        <v>1</v>
      </c>
    </row>
    <row r="19" spans="1:66" ht="15.75">
      <c r="A19" s="5" t="s">
        <v>12</v>
      </c>
      <c r="B19" s="10">
        <v>11128</v>
      </c>
      <c r="C19" s="18">
        <f t="shared" si="2"/>
        <v>0.2417186176336425</v>
      </c>
      <c r="D19" s="18"/>
      <c r="E19" s="10">
        <v>11852</v>
      </c>
      <c r="F19" s="18">
        <f t="shared" si="3"/>
        <v>0.2426152995844507</v>
      </c>
      <c r="G19" s="18"/>
      <c r="H19" s="10">
        <v>12392</v>
      </c>
      <c r="I19" s="18">
        <v>0.245</v>
      </c>
      <c r="J19" s="18"/>
      <c r="K19" s="10">
        <v>12601</v>
      </c>
      <c r="L19" s="18">
        <v>0.245</v>
      </c>
      <c r="N19" s="20">
        <v>12690</v>
      </c>
      <c r="O19" s="18">
        <v>0.239</v>
      </c>
      <c r="Q19" s="20">
        <v>12742</v>
      </c>
      <c r="R19" s="18">
        <v>0.239</v>
      </c>
      <c r="T19" s="20">
        <v>12869</v>
      </c>
      <c r="U19" s="18">
        <v>0.23199999999999998</v>
      </c>
      <c r="W19" s="20">
        <v>12708</v>
      </c>
      <c r="X19" s="18">
        <v>0.225</v>
      </c>
      <c r="Z19" s="20">
        <v>12772</v>
      </c>
      <c r="AA19" s="18">
        <v>0.223</v>
      </c>
      <c r="AC19" s="20">
        <v>12794</v>
      </c>
      <c r="AD19" s="18">
        <v>0.214</v>
      </c>
      <c r="AF19" s="20">
        <v>12978</v>
      </c>
      <c r="AG19" s="18">
        <v>0.20800000000000002</v>
      </c>
      <c r="AI19" s="20">
        <v>13132.79343483595</v>
      </c>
      <c r="AJ19" s="18">
        <v>0.207</v>
      </c>
      <c r="AL19" s="19">
        <v>12519</v>
      </c>
      <c r="AM19" s="18">
        <v>0.19899999999999998</v>
      </c>
      <c r="AO19" s="19">
        <v>12120</v>
      </c>
      <c r="AP19" s="18">
        <v>0.19100000000000003</v>
      </c>
      <c r="AR19" s="19">
        <v>11954</v>
      </c>
      <c r="AS19" s="18">
        <v>0.184</v>
      </c>
      <c r="AU19" s="19">
        <v>11819</v>
      </c>
      <c r="AV19" s="18">
        <v>0.17800000000000002</v>
      </c>
      <c r="AX19" s="19">
        <v>11864</v>
      </c>
      <c r="AY19" s="18">
        <v>0.177</v>
      </c>
      <c r="BA19" s="19">
        <v>11933</v>
      </c>
      <c r="BB19" s="18">
        <v>0.172</v>
      </c>
      <c r="BD19" s="19">
        <v>11508</v>
      </c>
      <c r="BE19" s="18">
        <v>0.161</v>
      </c>
      <c r="BG19" s="19">
        <v>10789</v>
      </c>
      <c r="BH19" s="18">
        <v>0.153</v>
      </c>
      <c r="BJ19" s="19">
        <v>10813</v>
      </c>
      <c r="BK19" s="18">
        <v>0.156</v>
      </c>
      <c r="BM19" s="19">
        <v>10999</v>
      </c>
      <c r="BN19" s="18">
        <v>0.158</v>
      </c>
    </row>
    <row r="20" spans="1:66" ht="15.75">
      <c r="A20" s="5" t="s">
        <v>22</v>
      </c>
      <c r="B20" s="10">
        <v>22245</v>
      </c>
      <c r="C20" s="18">
        <f t="shared" si="2"/>
        <v>0.4831982970219606</v>
      </c>
      <c r="D20" s="18"/>
      <c r="E20" s="10">
        <v>23555</v>
      </c>
      <c r="F20" s="18">
        <f t="shared" si="3"/>
        <v>0.4821805080755768</v>
      </c>
      <c r="G20" s="18"/>
      <c r="H20" s="10">
        <v>24265</v>
      </c>
      <c r="I20" s="18">
        <v>0.48</v>
      </c>
      <c r="J20" s="18"/>
      <c r="K20" s="10">
        <v>24812</v>
      </c>
      <c r="L20" s="18">
        <v>0.483</v>
      </c>
      <c r="N20" s="20">
        <v>25401</v>
      </c>
      <c r="O20" s="18">
        <v>0.49100000000000005</v>
      </c>
      <c r="Q20" s="20">
        <v>26191</v>
      </c>
      <c r="R20" s="18">
        <v>0.49100000000000005</v>
      </c>
      <c r="T20" s="20">
        <v>27518</v>
      </c>
      <c r="U20" s="18">
        <v>0.49700000000000005</v>
      </c>
      <c r="W20" s="20">
        <v>28368</v>
      </c>
      <c r="X20" s="18">
        <v>0.502</v>
      </c>
      <c r="Z20" s="20">
        <v>29194</v>
      </c>
      <c r="AA20" s="18">
        <v>0.509</v>
      </c>
      <c r="AC20" s="20">
        <v>30663</v>
      </c>
      <c r="AD20" s="18">
        <v>0.513</v>
      </c>
      <c r="AF20" s="20">
        <v>32005</v>
      </c>
      <c r="AG20" s="18">
        <v>0.514</v>
      </c>
      <c r="AI20" s="20">
        <v>32404.490311113907</v>
      </c>
      <c r="AJ20" s="18">
        <v>0.51</v>
      </c>
      <c r="AL20" s="19">
        <v>32213</v>
      </c>
      <c r="AM20" s="18">
        <v>0.511</v>
      </c>
      <c r="AO20" s="19">
        <v>31964</v>
      </c>
      <c r="AP20" s="18">
        <v>0.505</v>
      </c>
      <c r="AR20" s="19">
        <v>32345</v>
      </c>
      <c r="AS20" s="18">
        <v>0.499</v>
      </c>
      <c r="AU20" s="19">
        <v>33304</v>
      </c>
      <c r="AV20" s="18">
        <v>0.502</v>
      </c>
      <c r="AX20" s="19">
        <v>34099</v>
      </c>
      <c r="AY20" s="18">
        <v>0.509</v>
      </c>
      <c r="BA20" s="19">
        <v>35498</v>
      </c>
      <c r="BB20" s="18">
        <v>0.511</v>
      </c>
      <c r="BD20" s="19">
        <v>36662</v>
      </c>
      <c r="BE20" s="18">
        <v>0.513</v>
      </c>
      <c r="BG20" s="19">
        <v>35679</v>
      </c>
      <c r="BH20" s="18">
        <v>0.508</v>
      </c>
      <c r="BJ20" s="19">
        <v>35085</v>
      </c>
      <c r="BK20" s="18">
        <v>0.506</v>
      </c>
      <c r="BM20" s="19">
        <v>34999</v>
      </c>
      <c r="BN20" s="18">
        <v>0.504</v>
      </c>
    </row>
    <row r="21" spans="1:66" ht="17.25">
      <c r="A21" s="5" t="s">
        <v>27</v>
      </c>
      <c r="B21" s="10">
        <v>11180</v>
      </c>
      <c r="C21" s="18">
        <f t="shared" si="2"/>
        <v>0.242848143884267</v>
      </c>
      <c r="D21" s="18"/>
      <c r="E21" s="10">
        <v>11827</v>
      </c>
      <c r="F21" s="18">
        <f t="shared" si="3"/>
        <v>0.24210353933389286</v>
      </c>
      <c r="G21" s="18"/>
      <c r="H21" s="10">
        <v>12298</v>
      </c>
      <c r="I21" s="18">
        <v>0.24300000000000002</v>
      </c>
      <c r="J21" s="18"/>
      <c r="K21" s="10">
        <v>12376</v>
      </c>
      <c r="L21" s="18">
        <v>0.24100000000000002</v>
      </c>
      <c r="N21" s="20">
        <v>12603</v>
      </c>
      <c r="O21" s="18">
        <v>0.24</v>
      </c>
      <c r="Q21" s="20">
        <v>12789</v>
      </c>
      <c r="R21" s="18">
        <v>0.24</v>
      </c>
      <c r="T21" s="20">
        <v>13545</v>
      </c>
      <c r="U21" s="18">
        <v>0.245</v>
      </c>
      <c r="W21" s="20">
        <v>14077</v>
      </c>
      <c r="X21" s="18">
        <v>0.249</v>
      </c>
      <c r="Z21" s="20">
        <v>14321</v>
      </c>
      <c r="AA21" s="18">
        <v>0.25</v>
      </c>
      <c r="AC21" s="20">
        <v>15037</v>
      </c>
      <c r="AD21" s="18">
        <v>0.251</v>
      </c>
      <c r="AF21" s="20">
        <v>16004</v>
      </c>
      <c r="AG21" s="18">
        <v>0.257</v>
      </c>
      <c r="AI21" s="20">
        <v>16710.737157507316</v>
      </c>
      <c r="AJ21" s="18">
        <v>0.263</v>
      </c>
      <c r="AL21" s="19">
        <v>16970</v>
      </c>
      <c r="AM21" s="18">
        <v>0.269</v>
      </c>
      <c r="AO21" s="19">
        <v>17790</v>
      </c>
      <c r="AP21" s="18">
        <v>0.281</v>
      </c>
      <c r="AR21" s="19">
        <v>18997</v>
      </c>
      <c r="AS21" s="18">
        <v>0.29300000000000004</v>
      </c>
      <c r="AU21" s="19">
        <v>19825</v>
      </c>
      <c r="AV21" s="18">
        <v>0.299</v>
      </c>
      <c r="AX21" s="19">
        <v>20013</v>
      </c>
      <c r="AY21" s="18">
        <v>0.299</v>
      </c>
      <c r="BA21" s="19">
        <v>21082</v>
      </c>
      <c r="BB21" s="18">
        <v>0.303</v>
      </c>
      <c r="BD21" s="19">
        <v>22279</v>
      </c>
      <c r="BE21" s="18">
        <v>0.312</v>
      </c>
      <c r="BG21" s="19">
        <v>22573</v>
      </c>
      <c r="BH21" s="18">
        <v>0.321</v>
      </c>
      <c r="BJ21" s="19">
        <v>22491</v>
      </c>
      <c r="BK21" s="18">
        <v>0.325</v>
      </c>
      <c r="BM21" s="19">
        <v>22614</v>
      </c>
      <c r="BN21" s="18">
        <v>0.326</v>
      </c>
    </row>
    <row r="22" spans="1:66" ht="15.75">
      <c r="A22" s="5" t="s">
        <v>23</v>
      </c>
      <c r="B22" s="10">
        <v>383</v>
      </c>
      <c r="C22" s="18">
        <f t="shared" si="2"/>
        <v>0.008319395269022742</v>
      </c>
      <c r="D22" s="18"/>
      <c r="E22" s="10">
        <v>404</v>
      </c>
      <c r="F22" s="18">
        <f t="shared" si="3"/>
        <v>0.00827004564901435</v>
      </c>
      <c r="G22" s="18"/>
      <c r="H22" s="10">
        <v>436</v>
      </c>
      <c r="I22" s="18">
        <v>0.009000000000000001</v>
      </c>
      <c r="J22" s="18"/>
      <c r="K22" s="10">
        <v>445</v>
      </c>
      <c r="L22" s="18">
        <v>0.009000000000000001</v>
      </c>
      <c r="N22" s="20">
        <v>376</v>
      </c>
      <c r="O22" s="18">
        <v>0.006999999999999999</v>
      </c>
      <c r="Q22" s="20">
        <v>387</v>
      </c>
      <c r="R22" s="18">
        <v>0.006999999999999999</v>
      </c>
      <c r="T22" s="20">
        <v>336</v>
      </c>
      <c r="U22" s="18">
        <v>0.006</v>
      </c>
      <c r="W22" s="20">
        <v>322</v>
      </c>
      <c r="X22" s="18">
        <v>0.006</v>
      </c>
      <c r="Z22" s="20">
        <v>321</v>
      </c>
      <c r="AA22" s="18">
        <v>0.006</v>
      </c>
      <c r="AC22" s="20">
        <v>410</v>
      </c>
      <c r="AD22" s="18">
        <v>0.006999999999999999</v>
      </c>
      <c r="AF22" s="20">
        <v>357</v>
      </c>
      <c r="AG22" s="18">
        <v>0.006</v>
      </c>
      <c r="AI22" s="20">
        <v>384.9939444461921</v>
      </c>
      <c r="AJ22" s="18">
        <v>0.006</v>
      </c>
      <c r="AL22" s="19">
        <v>400</v>
      </c>
      <c r="AM22" s="18">
        <v>0.006</v>
      </c>
      <c r="AO22" s="22" t="s">
        <v>29</v>
      </c>
      <c r="AP22" s="23" t="s">
        <v>29</v>
      </c>
      <c r="AR22" s="22" t="s">
        <v>29</v>
      </c>
      <c r="AS22" s="23" t="s">
        <v>29</v>
      </c>
      <c r="AU22" s="22" t="s">
        <v>29</v>
      </c>
      <c r="AV22" s="23" t="s">
        <v>29</v>
      </c>
      <c r="AX22" s="22" t="s">
        <v>29</v>
      </c>
      <c r="AY22" s="23" t="s">
        <v>29</v>
      </c>
      <c r="BA22" s="22" t="s">
        <v>29</v>
      </c>
      <c r="BB22" s="23" t="s">
        <v>29</v>
      </c>
      <c r="BD22" s="22" t="s">
        <v>29</v>
      </c>
      <c r="BE22" s="23" t="s">
        <v>29</v>
      </c>
      <c r="BG22" s="22" t="s">
        <v>29</v>
      </c>
      <c r="BH22" s="23" t="s">
        <v>29</v>
      </c>
      <c r="BJ22" s="22" t="s">
        <v>29</v>
      </c>
      <c r="BK22" s="23" t="s">
        <v>29</v>
      </c>
      <c r="BM22" s="22" t="s">
        <v>29</v>
      </c>
      <c r="BN22" s="23" t="s">
        <v>29</v>
      </c>
    </row>
    <row r="23" spans="1:66" ht="15.75">
      <c r="A23" s="5" t="s">
        <v>24</v>
      </c>
      <c r="B23" s="10">
        <v>283</v>
      </c>
      <c r="C23" s="18">
        <f t="shared" si="2"/>
        <v>0.00614722940243717</v>
      </c>
      <c r="D23" s="18"/>
      <c r="E23" s="10">
        <v>257</v>
      </c>
      <c r="F23" s="18">
        <f t="shared" si="3"/>
        <v>0.005260895375734376</v>
      </c>
      <c r="G23" s="18"/>
      <c r="H23" s="10">
        <v>264</v>
      </c>
      <c r="I23" s="18">
        <v>0.005</v>
      </c>
      <c r="J23" s="18"/>
      <c r="K23" s="10">
        <v>258</v>
      </c>
      <c r="L23" s="18">
        <v>0.005</v>
      </c>
      <c r="N23" s="20">
        <v>243</v>
      </c>
      <c r="O23" s="18">
        <v>0.005</v>
      </c>
      <c r="Q23" s="20">
        <v>274</v>
      </c>
      <c r="R23" s="18">
        <v>0.005</v>
      </c>
      <c r="T23" s="20">
        <v>253</v>
      </c>
      <c r="U23" s="18">
        <v>0.005</v>
      </c>
      <c r="W23" s="20">
        <v>258</v>
      </c>
      <c r="X23" s="18">
        <v>0.005</v>
      </c>
      <c r="Z23" s="20">
        <v>289</v>
      </c>
      <c r="AA23" s="18">
        <v>0.005</v>
      </c>
      <c r="AC23" s="20">
        <v>321</v>
      </c>
      <c r="AD23" s="18">
        <v>0.005</v>
      </c>
      <c r="AF23" s="20">
        <v>331</v>
      </c>
      <c r="AG23" s="18">
        <v>0.005</v>
      </c>
      <c r="AI23" s="20">
        <v>320.9949510837082</v>
      </c>
      <c r="AJ23" s="18">
        <v>0.005</v>
      </c>
      <c r="AL23" s="19">
        <v>315</v>
      </c>
      <c r="AM23" s="18">
        <v>0.005</v>
      </c>
      <c r="AO23" s="22" t="s">
        <v>29</v>
      </c>
      <c r="AP23" s="23" t="s">
        <v>29</v>
      </c>
      <c r="AR23" s="22" t="s">
        <v>29</v>
      </c>
      <c r="AS23" s="23" t="s">
        <v>29</v>
      </c>
      <c r="AU23" s="22" t="s">
        <v>29</v>
      </c>
      <c r="AV23" s="23" t="s">
        <v>29</v>
      </c>
      <c r="AX23" s="22" t="s">
        <v>29</v>
      </c>
      <c r="AY23" s="23" t="s">
        <v>29</v>
      </c>
      <c r="BA23" s="22" t="s">
        <v>29</v>
      </c>
      <c r="BB23" s="23" t="s">
        <v>29</v>
      </c>
      <c r="BD23" s="22" t="s">
        <v>29</v>
      </c>
      <c r="BE23" s="23" t="s">
        <v>29</v>
      </c>
      <c r="BG23" s="22" t="s">
        <v>29</v>
      </c>
      <c r="BH23" s="23" t="s">
        <v>29</v>
      </c>
      <c r="BJ23" s="22" t="s">
        <v>29</v>
      </c>
      <c r="BK23" s="23" t="s">
        <v>29</v>
      </c>
      <c r="BM23" s="22" t="s">
        <v>29</v>
      </c>
      <c r="BN23" s="23" t="s">
        <v>29</v>
      </c>
    </row>
    <row r="24" spans="1:66" ht="15.75">
      <c r="A24" s="5" t="s">
        <v>13</v>
      </c>
      <c r="B24" s="10">
        <f>584+234</f>
        <v>818</v>
      </c>
      <c r="C24" s="18">
        <f t="shared" si="2"/>
        <v>0.017768316788669983</v>
      </c>
      <c r="D24" s="18"/>
      <c r="E24" s="10">
        <f>694+262</f>
        <v>956</v>
      </c>
      <c r="F24" s="18">
        <f t="shared" si="3"/>
        <v>0.019569711981330985</v>
      </c>
      <c r="G24" s="18"/>
      <c r="H24" s="10">
        <v>938</v>
      </c>
      <c r="I24" s="18">
        <v>0.018000000000000002</v>
      </c>
      <c r="J24" s="18"/>
      <c r="K24" s="10">
        <v>911</v>
      </c>
      <c r="L24" s="18">
        <v>0.018000000000000002</v>
      </c>
      <c r="N24" s="20">
        <v>953</v>
      </c>
      <c r="O24" s="18">
        <v>0.019</v>
      </c>
      <c r="Q24" s="20">
        <v>1002</v>
      </c>
      <c r="R24" s="18">
        <v>0.019</v>
      </c>
      <c r="T24" s="20">
        <v>834</v>
      </c>
      <c r="U24" s="18">
        <v>0.015</v>
      </c>
      <c r="W24" s="20">
        <v>733</v>
      </c>
      <c r="X24" s="18">
        <v>0.013000000000000001</v>
      </c>
      <c r="Z24" s="20">
        <v>497</v>
      </c>
      <c r="AA24" s="18">
        <v>0.008</v>
      </c>
      <c r="AC24" s="20">
        <v>565</v>
      </c>
      <c r="AD24" s="18">
        <v>0.009000000000000001</v>
      </c>
      <c r="AF24" s="20">
        <v>586</v>
      </c>
      <c r="AG24" s="18">
        <v>0.009000000000000001</v>
      </c>
      <c r="AI24" s="20">
        <v>622.990201012929</v>
      </c>
      <c r="AJ24" s="18">
        <v>0.01</v>
      </c>
      <c r="AL24" s="19">
        <v>564</v>
      </c>
      <c r="AM24" s="18">
        <v>0.009000000000000001</v>
      </c>
      <c r="AO24" s="19">
        <v>1433</v>
      </c>
      <c r="AP24" s="18">
        <v>0.023</v>
      </c>
      <c r="AR24" s="19">
        <v>1498</v>
      </c>
      <c r="AS24" s="18">
        <v>0.023</v>
      </c>
      <c r="AU24" s="19">
        <v>1421</v>
      </c>
      <c r="AV24" s="18">
        <v>0.021</v>
      </c>
      <c r="AX24" s="19">
        <v>1000</v>
      </c>
      <c r="AY24" s="18">
        <v>0.015</v>
      </c>
      <c r="BA24" s="19">
        <v>995</v>
      </c>
      <c r="BB24" s="18">
        <v>0.013999999999999999</v>
      </c>
      <c r="BD24" s="19">
        <v>974</v>
      </c>
      <c r="BE24" s="18">
        <v>0.013999999999999999</v>
      </c>
      <c r="BG24" s="19">
        <v>1246</v>
      </c>
      <c r="BH24" s="18">
        <v>0.018000000000000002</v>
      </c>
      <c r="BJ24" s="19">
        <v>917</v>
      </c>
      <c r="BK24" s="18">
        <v>0.013000000000000001</v>
      </c>
      <c r="BM24" s="19">
        <v>853</v>
      </c>
      <c r="BN24" s="18">
        <v>0.012</v>
      </c>
    </row>
    <row r="25" spans="1:66" ht="15.75">
      <c r="A25" s="4"/>
      <c r="B25" s="7"/>
      <c r="C25" s="18"/>
      <c r="D25" s="18"/>
      <c r="E25" s="7"/>
      <c r="F25" s="18"/>
      <c r="G25" s="18"/>
      <c r="H25" s="7"/>
      <c r="I25" s="18"/>
      <c r="J25" s="18"/>
      <c r="K25" s="7"/>
      <c r="L25" s="18"/>
      <c r="N25" s="20"/>
      <c r="O25" s="18"/>
      <c r="Q25" s="20"/>
      <c r="R25" s="18"/>
      <c r="T25" s="20"/>
      <c r="U25" s="18"/>
      <c r="W25" s="20"/>
      <c r="X25" s="18"/>
      <c r="Z25" s="20"/>
      <c r="AA25" s="18"/>
      <c r="AC25" s="20"/>
      <c r="AD25" s="18"/>
      <c r="AF25" s="19"/>
      <c r="AG25" s="18"/>
      <c r="AI25" s="20"/>
      <c r="AJ25" s="18"/>
      <c r="AL25" s="19"/>
      <c r="AM25" s="18"/>
      <c r="AP25" s="18"/>
      <c r="AR25" s="19"/>
      <c r="AS25" s="18"/>
      <c r="AU25" s="19"/>
      <c r="AV25" s="18"/>
      <c r="AX25" s="19"/>
      <c r="AY25" s="18"/>
      <c r="BA25" s="19"/>
      <c r="BB25" s="18"/>
      <c r="BD25" s="19"/>
      <c r="BE25" s="18"/>
      <c r="BG25" s="19"/>
      <c r="BH25" s="18"/>
      <c r="BJ25" s="19"/>
      <c r="BK25" s="18"/>
      <c r="BM25" s="19"/>
      <c r="BN25" s="18"/>
    </row>
    <row r="26" spans="1:66" ht="17.25">
      <c r="A26" s="5" t="s">
        <v>56</v>
      </c>
      <c r="B26" s="7"/>
      <c r="C26" s="18"/>
      <c r="D26" s="18"/>
      <c r="E26" s="7"/>
      <c r="F26" s="18"/>
      <c r="G26" s="18"/>
      <c r="H26" s="7"/>
      <c r="I26" s="18"/>
      <c r="J26" s="18"/>
      <c r="K26" s="7"/>
      <c r="L26" s="18"/>
      <c r="N26" s="19"/>
      <c r="O26" s="18"/>
      <c r="Q26" s="19"/>
      <c r="R26" s="18"/>
      <c r="T26" s="19"/>
      <c r="U26" s="18"/>
      <c r="W26" s="19"/>
      <c r="X26" s="18"/>
      <c r="Z26" s="19"/>
      <c r="AA26" s="18"/>
      <c r="AC26" s="19"/>
      <c r="AD26" s="18"/>
      <c r="AF26" s="19"/>
      <c r="AG26" s="18"/>
      <c r="AI26" s="19"/>
      <c r="AJ26" s="18"/>
      <c r="AL26" s="19"/>
      <c r="AM26" s="18"/>
      <c r="AP26" s="18"/>
      <c r="AR26" s="19"/>
      <c r="AS26" s="18"/>
      <c r="AU26" s="19"/>
      <c r="AV26" s="18"/>
      <c r="AX26" s="19"/>
      <c r="AY26" s="18"/>
      <c r="BA26" s="19"/>
      <c r="BB26" s="18"/>
      <c r="BD26" s="19"/>
      <c r="BE26" s="18"/>
      <c r="BG26" s="19"/>
      <c r="BH26" s="18"/>
      <c r="BJ26" s="19"/>
      <c r="BK26" s="18"/>
      <c r="BM26" s="19"/>
      <c r="BN26" s="18"/>
    </row>
    <row r="27" spans="1:66" ht="15.75">
      <c r="A27" s="5" t="s">
        <v>4</v>
      </c>
      <c r="B27" s="7">
        <f>SUM(B28:B36)</f>
        <v>46037</v>
      </c>
      <c r="C27" s="18">
        <f aca="true" t="shared" si="4" ref="C27:C36">B27/B$8</f>
        <v>1</v>
      </c>
      <c r="D27" s="18"/>
      <c r="E27" s="7">
        <f>SUM(E28:E36)</f>
        <v>48851</v>
      </c>
      <c r="F27" s="18">
        <f aca="true" t="shared" si="5" ref="F27:F36">E27/E$8</f>
        <v>1</v>
      </c>
      <c r="G27" s="18"/>
      <c r="H27" s="7">
        <f>SUM(H36+H35+H34+H33+H32+H31+H30+H29+H28)</f>
        <v>50593</v>
      </c>
      <c r="I27" s="18">
        <v>1</v>
      </c>
      <c r="J27" s="18"/>
      <c r="K27" s="7">
        <v>51403</v>
      </c>
      <c r="L27" s="18">
        <v>1</v>
      </c>
      <c r="N27" s="19">
        <v>52266</v>
      </c>
      <c r="O27" s="18">
        <v>1</v>
      </c>
      <c r="Q27" s="19">
        <v>53385</v>
      </c>
      <c r="R27" s="18">
        <v>1</v>
      </c>
      <c r="T27" s="19">
        <v>55355</v>
      </c>
      <c r="U27" s="18">
        <v>1</v>
      </c>
      <c r="W27" s="19">
        <v>56466</v>
      </c>
      <c r="X27" s="18">
        <v>1</v>
      </c>
      <c r="Z27" s="19">
        <v>57394</v>
      </c>
      <c r="AA27" s="18">
        <v>1</v>
      </c>
      <c r="AC27" s="19">
        <v>59790</v>
      </c>
      <c r="AD27" s="18">
        <v>1</v>
      </c>
      <c r="AF27" s="19">
        <v>62261</v>
      </c>
      <c r="AG27" s="18">
        <v>1</v>
      </c>
      <c r="AI27" s="19">
        <v>63577.00000000001</v>
      </c>
      <c r="AJ27" s="18">
        <v>1</v>
      </c>
      <c r="AL27" s="19">
        <v>62981</v>
      </c>
      <c r="AM27" s="18">
        <v>1</v>
      </c>
      <c r="AO27" s="19">
        <v>63307</v>
      </c>
      <c r="AP27" s="18">
        <v>1</v>
      </c>
      <c r="AR27" s="19">
        <v>64794</v>
      </c>
      <c r="AS27" s="18">
        <v>1</v>
      </c>
      <c r="AU27" s="19">
        <v>66369</v>
      </c>
      <c r="AV27" s="18">
        <v>1</v>
      </c>
      <c r="AX27" s="19">
        <v>66976</v>
      </c>
      <c r="AY27" s="18">
        <v>1</v>
      </c>
      <c r="BA27" s="19">
        <v>69507</v>
      </c>
      <c r="BB27" s="18">
        <v>1</v>
      </c>
      <c r="BD27" s="19">
        <v>71423</v>
      </c>
      <c r="BE27" s="18">
        <v>1</v>
      </c>
      <c r="BG27" s="19">
        <v>70287</v>
      </c>
      <c r="BH27" s="18">
        <v>1</v>
      </c>
      <c r="BJ27" s="19">
        <v>69305</v>
      </c>
      <c r="BK27" s="18">
        <v>1</v>
      </c>
      <c r="BM27" s="19">
        <v>69465</v>
      </c>
      <c r="BN27" s="18">
        <v>1</v>
      </c>
    </row>
    <row r="28" spans="1:66" ht="15.75">
      <c r="A28" s="5" t="s">
        <v>14</v>
      </c>
      <c r="B28" s="10">
        <v>874</v>
      </c>
      <c r="C28" s="18">
        <f t="shared" si="4"/>
        <v>0.018984729673957902</v>
      </c>
      <c r="D28" s="18"/>
      <c r="E28" s="10">
        <v>930</v>
      </c>
      <c r="F28" s="18">
        <f t="shared" si="5"/>
        <v>0.019037481320750855</v>
      </c>
      <c r="G28" s="18"/>
      <c r="H28" s="10">
        <v>944</v>
      </c>
      <c r="I28" s="18">
        <v>0.019</v>
      </c>
      <c r="J28" s="18"/>
      <c r="K28" s="10">
        <v>936</v>
      </c>
      <c r="L28" s="18">
        <v>0.018000000000000002</v>
      </c>
      <c r="N28" s="20">
        <v>992</v>
      </c>
      <c r="O28" s="18">
        <v>0.019</v>
      </c>
      <c r="Q28" s="20">
        <v>1023</v>
      </c>
      <c r="R28" s="18">
        <v>0.019</v>
      </c>
      <c r="T28" s="20">
        <v>1084</v>
      </c>
      <c r="U28" s="18">
        <v>0.02</v>
      </c>
      <c r="W28" s="19">
        <v>1135</v>
      </c>
      <c r="X28" s="18">
        <v>0.02</v>
      </c>
      <c r="Z28" s="20">
        <v>1134</v>
      </c>
      <c r="AA28" s="18">
        <v>0.02</v>
      </c>
      <c r="AC28" s="20">
        <v>1162</v>
      </c>
      <c r="AD28" s="18">
        <v>0.019</v>
      </c>
      <c r="AF28" s="20">
        <v>1252</v>
      </c>
      <c r="AG28" s="18">
        <v>0.02</v>
      </c>
      <c r="AI28" s="20">
        <v>1278.9798829783888</v>
      </c>
      <c r="AJ28" s="18">
        <v>0.02</v>
      </c>
      <c r="AL28" s="19">
        <v>1192</v>
      </c>
      <c r="AM28" s="18">
        <v>0.019</v>
      </c>
      <c r="AO28" s="19">
        <v>1336</v>
      </c>
      <c r="AP28" s="18">
        <v>0.021</v>
      </c>
      <c r="AR28" s="19">
        <v>1534</v>
      </c>
      <c r="AS28" s="18">
        <v>0.024</v>
      </c>
      <c r="AU28" s="19">
        <v>1717</v>
      </c>
      <c r="AV28" s="18">
        <v>0.026000000000000002</v>
      </c>
      <c r="AX28" s="19">
        <v>1903</v>
      </c>
      <c r="AY28" s="18">
        <v>0.027999999999999997</v>
      </c>
      <c r="BA28" s="19">
        <v>2123</v>
      </c>
      <c r="BB28" s="18">
        <v>0.031000000000000003</v>
      </c>
      <c r="BD28" s="19">
        <v>2341</v>
      </c>
      <c r="BE28" s="18">
        <v>0.033</v>
      </c>
      <c r="BG28" s="19">
        <v>2449</v>
      </c>
      <c r="BH28" s="18">
        <v>0.035</v>
      </c>
      <c r="BJ28" s="19">
        <v>2489</v>
      </c>
      <c r="BK28" s="18">
        <v>0.036000000000000004</v>
      </c>
      <c r="BM28" s="19">
        <v>2481</v>
      </c>
      <c r="BN28" s="18">
        <v>0.036000000000000004</v>
      </c>
    </row>
    <row r="29" spans="1:66" ht="15.75">
      <c r="A29" s="5" t="s">
        <v>15</v>
      </c>
      <c r="B29" s="10">
        <v>528</v>
      </c>
      <c r="C29" s="18">
        <f t="shared" si="4"/>
        <v>0.011469035775571823</v>
      </c>
      <c r="D29" s="18"/>
      <c r="E29" s="10">
        <v>547</v>
      </c>
      <c r="F29" s="18">
        <f t="shared" si="5"/>
        <v>0.011197314282205073</v>
      </c>
      <c r="G29" s="18"/>
      <c r="H29" s="10">
        <v>593</v>
      </c>
      <c r="I29" s="18">
        <v>0.012</v>
      </c>
      <c r="J29" s="18"/>
      <c r="K29" s="10">
        <v>636</v>
      </c>
      <c r="L29" s="18">
        <v>0.012</v>
      </c>
      <c r="N29" s="20">
        <v>640</v>
      </c>
      <c r="O29" s="18">
        <v>0.012</v>
      </c>
      <c r="Q29" s="20">
        <v>665</v>
      </c>
      <c r="R29" s="18">
        <v>0.012</v>
      </c>
      <c r="T29" s="20">
        <v>721</v>
      </c>
      <c r="U29" s="18">
        <v>0.013000000000000001</v>
      </c>
      <c r="W29" s="20">
        <v>754</v>
      </c>
      <c r="X29" s="18">
        <v>0.013000000000000001</v>
      </c>
      <c r="Z29" s="20">
        <v>772</v>
      </c>
      <c r="AA29" s="18">
        <v>0.013000000000000001</v>
      </c>
      <c r="AC29" s="20">
        <v>802</v>
      </c>
      <c r="AD29" s="18">
        <v>0.013000000000000001</v>
      </c>
      <c r="AF29" s="20">
        <v>817</v>
      </c>
      <c r="AG29" s="18">
        <v>0.013000000000000001</v>
      </c>
      <c r="AI29" s="20">
        <v>832.9868979835793</v>
      </c>
      <c r="AJ29" s="18">
        <v>0.013000000000000001</v>
      </c>
      <c r="AL29" s="19">
        <v>789</v>
      </c>
      <c r="AM29" s="18">
        <v>0.013000000000000001</v>
      </c>
      <c r="AO29" s="19">
        <v>873</v>
      </c>
      <c r="AP29" s="18">
        <v>0.013999999999999999</v>
      </c>
      <c r="AR29" s="19">
        <v>983</v>
      </c>
      <c r="AS29" s="18">
        <v>0.015</v>
      </c>
      <c r="AU29" s="19">
        <v>1100</v>
      </c>
      <c r="AV29" s="18">
        <v>0.017</v>
      </c>
      <c r="AX29" s="19">
        <v>1223</v>
      </c>
      <c r="AY29" s="18">
        <v>0.018000000000000002</v>
      </c>
      <c r="BA29" s="19">
        <v>1421</v>
      </c>
      <c r="BB29" s="18">
        <v>0.02</v>
      </c>
      <c r="BD29" s="19">
        <v>1543</v>
      </c>
      <c r="BE29" s="18">
        <v>0.022000000000000002</v>
      </c>
      <c r="BG29" s="19">
        <v>1616</v>
      </c>
      <c r="BH29" s="18">
        <v>0.023</v>
      </c>
      <c r="BJ29" s="19">
        <v>1669</v>
      </c>
      <c r="BK29" s="18">
        <v>0.024</v>
      </c>
      <c r="BM29" s="19">
        <v>1702</v>
      </c>
      <c r="BN29" s="18">
        <v>0.025</v>
      </c>
    </row>
    <row r="30" spans="1:66" ht="15.75">
      <c r="A30" s="5" t="s">
        <v>16</v>
      </c>
      <c r="B30" s="10">
        <v>1872</v>
      </c>
      <c r="C30" s="18">
        <f t="shared" si="4"/>
        <v>0.04066294502248192</v>
      </c>
      <c r="D30" s="18"/>
      <c r="E30" s="10">
        <v>2051</v>
      </c>
      <c r="F30" s="18">
        <f t="shared" si="5"/>
        <v>0.041984810955763445</v>
      </c>
      <c r="G30" s="18"/>
      <c r="H30" s="10">
        <v>2109</v>
      </c>
      <c r="I30" s="18">
        <v>0.042</v>
      </c>
      <c r="J30" s="18"/>
      <c r="K30" s="10">
        <v>2202</v>
      </c>
      <c r="L30" s="18">
        <v>0.043</v>
      </c>
      <c r="N30" s="20">
        <v>2284</v>
      </c>
      <c r="O30" s="18">
        <v>0.044000000000000004</v>
      </c>
      <c r="Q30" s="20">
        <v>2291</v>
      </c>
      <c r="R30" s="18">
        <v>0.043</v>
      </c>
      <c r="T30" s="20">
        <v>2538</v>
      </c>
      <c r="U30" s="18">
        <v>0.046</v>
      </c>
      <c r="W30" s="20">
        <v>2494</v>
      </c>
      <c r="X30" s="18">
        <v>0.044000000000000004</v>
      </c>
      <c r="Z30" s="20">
        <v>2544</v>
      </c>
      <c r="AA30" s="18">
        <v>0.044000000000000004</v>
      </c>
      <c r="AC30" s="20">
        <v>2573</v>
      </c>
      <c r="AD30" s="18">
        <v>0.043</v>
      </c>
      <c r="AF30" s="20">
        <v>2705</v>
      </c>
      <c r="AG30" s="18">
        <v>0.043</v>
      </c>
      <c r="AI30" s="20">
        <v>2687.957721224323</v>
      </c>
      <c r="AJ30" s="18">
        <v>0.042</v>
      </c>
      <c r="AL30" s="19">
        <v>2559</v>
      </c>
      <c r="AM30" s="18">
        <v>0.040999999999999995</v>
      </c>
      <c r="AO30" s="19">
        <v>2830</v>
      </c>
      <c r="AP30" s="18">
        <v>0.045</v>
      </c>
      <c r="AR30" s="19">
        <v>3159</v>
      </c>
      <c r="AS30" s="18">
        <v>0.049</v>
      </c>
      <c r="AU30" s="19">
        <v>3682</v>
      </c>
      <c r="AV30" s="18">
        <v>0.055</v>
      </c>
      <c r="AX30" s="19">
        <v>4079</v>
      </c>
      <c r="AY30" s="18">
        <v>0.061</v>
      </c>
      <c r="BA30" s="19">
        <v>4632</v>
      </c>
      <c r="BB30" s="18">
        <v>0.067</v>
      </c>
      <c r="BD30" s="19">
        <v>5016</v>
      </c>
      <c r="BE30" s="18">
        <v>0.07</v>
      </c>
      <c r="BG30" s="19">
        <v>5157</v>
      </c>
      <c r="BH30" s="18">
        <v>0.073</v>
      </c>
      <c r="BJ30" s="19">
        <v>5146</v>
      </c>
      <c r="BK30" s="18">
        <v>0.07400000000000001</v>
      </c>
      <c r="BM30" s="19">
        <v>5261</v>
      </c>
      <c r="BN30" s="18">
        <v>0.076</v>
      </c>
    </row>
    <row r="31" spans="1:66" ht="15.75">
      <c r="A31" s="5" t="s">
        <v>17</v>
      </c>
      <c r="B31" s="10">
        <v>3619</v>
      </c>
      <c r="C31" s="18">
        <f t="shared" si="4"/>
        <v>0.07861068271173187</v>
      </c>
      <c r="D31" s="18"/>
      <c r="E31" s="10">
        <v>3889</v>
      </c>
      <c r="F31" s="18">
        <f t="shared" si="5"/>
        <v>0.07960942457677428</v>
      </c>
      <c r="G31" s="18"/>
      <c r="H31" s="10">
        <v>4091</v>
      </c>
      <c r="I31" s="18">
        <v>0.081</v>
      </c>
      <c r="J31" s="18"/>
      <c r="K31" s="10">
        <v>4155</v>
      </c>
      <c r="L31" s="18">
        <v>0.081</v>
      </c>
      <c r="N31" s="20">
        <v>4452</v>
      </c>
      <c r="O31" s="18">
        <v>0.085</v>
      </c>
      <c r="Q31" s="20">
        <v>4609</v>
      </c>
      <c r="R31" s="18">
        <v>0.086</v>
      </c>
      <c r="T31" s="20">
        <v>4749</v>
      </c>
      <c r="U31" s="18">
        <v>0.086</v>
      </c>
      <c r="W31" s="20">
        <v>4816</v>
      </c>
      <c r="X31" s="18">
        <v>0.085</v>
      </c>
      <c r="Z31" s="20">
        <v>4836</v>
      </c>
      <c r="AA31" s="18">
        <v>0.084</v>
      </c>
      <c r="AC31" s="20">
        <v>4999</v>
      </c>
      <c r="AD31" s="18">
        <v>0.084</v>
      </c>
      <c r="AF31" s="20">
        <v>5105</v>
      </c>
      <c r="AG31" s="18">
        <v>0.08199999999999999</v>
      </c>
      <c r="AI31" s="20">
        <v>5098.919799301645</v>
      </c>
      <c r="AJ31" s="18">
        <v>0.08</v>
      </c>
      <c r="AL31" s="19">
        <v>4791</v>
      </c>
      <c r="AM31" s="18">
        <v>0.076</v>
      </c>
      <c r="AO31" s="19">
        <v>5061</v>
      </c>
      <c r="AP31" s="18">
        <v>0.08</v>
      </c>
      <c r="AR31" s="19">
        <v>5593</v>
      </c>
      <c r="AS31" s="18">
        <v>0.086</v>
      </c>
      <c r="AU31" s="19">
        <v>6333</v>
      </c>
      <c r="AV31" s="18">
        <v>0.095</v>
      </c>
      <c r="AX31" s="19">
        <v>7071</v>
      </c>
      <c r="AY31" s="18">
        <v>0.106</v>
      </c>
      <c r="BA31" s="19">
        <v>8128</v>
      </c>
      <c r="BB31" s="18">
        <v>0.11699999999999999</v>
      </c>
      <c r="BD31" s="19">
        <v>8580</v>
      </c>
      <c r="BE31" s="18">
        <v>0.12</v>
      </c>
      <c r="BG31" s="19">
        <v>8704</v>
      </c>
      <c r="BH31" s="18">
        <v>0.12400000000000001</v>
      </c>
      <c r="BJ31" s="19">
        <v>8788</v>
      </c>
      <c r="BK31" s="18">
        <v>0.127</v>
      </c>
      <c r="BM31" s="19">
        <v>8840</v>
      </c>
      <c r="BN31" s="18">
        <v>0.127</v>
      </c>
    </row>
    <row r="32" spans="1:66" ht="15.75">
      <c r="A32" s="4" t="s">
        <v>18</v>
      </c>
      <c r="B32" s="10">
        <v>5077</v>
      </c>
      <c r="C32" s="18">
        <f t="shared" si="4"/>
        <v>0.11028086104654951</v>
      </c>
      <c r="D32" s="18"/>
      <c r="E32" s="10">
        <v>5372</v>
      </c>
      <c r="F32" s="18">
        <f t="shared" si="5"/>
        <v>0.10996704263986408</v>
      </c>
      <c r="G32" s="18"/>
      <c r="H32" s="10">
        <v>5606</v>
      </c>
      <c r="I32" s="18">
        <v>0.111</v>
      </c>
      <c r="J32" s="18"/>
      <c r="K32" s="10">
        <v>5698</v>
      </c>
      <c r="L32" s="18">
        <v>0.111</v>
      </c>
      <c r="N32" s="20">
        <v>5881</v>
      </c>
      <c r="O32" s="18">
        <v>0.113</v>
      </c>
      <c r="Q32" s="20">
        <v>5841</v>
      </c>
      <c r="R32" s="18">
        <v>0.109</v>
      </c>
      <c r="T32" s="20">
        <v>6073</v>
      </c>
      <c r="U32" s="18">
        <v>0.11</v>
      </c>
      <c r="W32" s="20">
        <v>6242</v>
      </c>
      <c r="X32" s="18">
        <v>0.111</v>
      </c>
      <c r="Z32" s="20">
        <v>6194</v>
      </c>
      <c r="AA32" s="18">
        <v>0.10800000000000001</v>
      </c>
      <c r="AC32" s="20">
        <v>6365</v>
      </c>
      <c r="AD32" s="18">
        <v>0.106</v>
      </c>
      <c r="AF32" s="20">
        <v>6464</v>
      </c>
      <c r="AG32" s="18">
        <v>0.10400000000000001</v>
      </c>
      <c r="AI32" s="20">
        <v>6248.901711283777</v>
      </c>
      <c r="AJ32" s="18">
        <v>0.098</v>
      </c>
      <c r="AL32" s="19">
        <v>5620</v>
      </c>
      <c r="AM32" s="18">
        <v>0.08900000000000001</v>
      </c>
      <c r="AO32" s="19">
        <v>5978</v>
      </c>
      <c r="AP32" s="18">
        <v>0.094</v>
      </c>
      <c r="AR32" s="19">
        <v>6680</v>
      </c>
      <c r="AS32" s="18">
        <v>0.10300000000000001</v>
      </c>
      <c r="AU32" s="19">
        <v>7686</v>
      </c>
      <c r="AV32" s="18">
        <v>0.11599999999999999</v>
      </c>
      <c r="AX32" s="19">
        <v>8348</v>
      </c>
      <c r="AY32" s="18">
        <v>0.125</v>
      </c>
      <c r="BA32" s="19">
        <v>9503</v>
      </c>
      <c r="BB32" s="18">
        <v>0.13699999999999998</v>
      </c>
      <c r="BD32" s="19">
        <v>10123</v>
      </c>
      <c r="BE32" s="18">
        <v>0.142</v>
      </c>
      <c r="BG32" s="19">
        <v>10229</v>
      </c>
      <c r="BH32" s="18">
        <v>0.146</v>
      </c>
      <c r="BJ32" s="19">
        <v>10089</v>
      </c>
      <c r="BK32" s="18">
        <v>0.146</v>
      </c>
      <c r="BM32" s="19">
        <v>10210</v>
      </c>
      <c r="BN32" s="18">
        <v>0.147</v>
      </c>
    </row>
    <row r="33" spans="1:66" ht="15.75">
      <c r="A33" s="4" t="s">
        <v>19</v>
      </c>
      <c r="B33" s="10">
        <v>4108</v>
      </c>
      <c r="C33" s="18">
        <f t="shared" si="4"/>
        <v>0.08923257379933532</v>
      </c>
      <c r="D33" s="18"/>
      <c r="E33" s="10">
        <v>4180</v>
      </c>
      <c r="F33" s="18">
        <f t="shared" si="5"/>
        <v>0.08556631389326728</v>
      </c>
      <c r="G33" s="18"/>
      <c r="H33" s="10">
        <v>4369</v>
      </c>
      <c r="I33" s="18">
        <v>0.086</v>
      </c>
      <c r="J33" s="18"/>
      <c r="K33" s="10">
        <v>4336</v>
      </c>
      <c r="L33" s="18">
        <v>0.084</v>
      </c>
      <c r="N33" s="20">
        <v>4412</v>
      </c>
      <c r="O33" s="18">
        <v>0.084</v>
      </c>
      <c r="Q33" s="20">
        <v>4548</v>
      </c>
      <c r="R33" s="18">
        <v>0.085</v>
      </c>
      <c r="T33" s="20">
        <v>4582</v>
      </c>
      <c r="U33" s="18">
        <v>0.083</v>
      </c>
      <c r="W33" s="20">
        <v>4871</v>
      </c>
      <c r="X33" s="18">
        <v>0.086</v>
      </c>
      <c r="Z33" s="20">
        <v>4782</v>
      </c>
      <c r="AA33" s="18">
        <v>0.083</v>
      </c>
      <c r="AC33" s="20">
        <v>4916</v>
      </c>
      <c r="AD33" s="18">
        <v>0.08199999999999999</v>
      </c>
      <c r="AF33" s="20">
        <v>4972</v>
      </c>
      <c r="AG33" s="18">
        <v>0.08</v>
      </c>
      <c r="AI33" s="20">
        <v>4751.925257164428</v>
      </c>
      <c r="AJ33" s="18">
        <v>0.075</v>
      </c>
      <c r="AL33" s="19">
        <v>4386</v>
      </c>
      <c r="AM33" s="18">
        <v>0.07</v>
      </c>
      <c r="AO33" s="19">
        <v>4493</v>
      </c>
      <c r="AP33" s="18">
        <v>0.071</v>
      </c>
      <c r="AR33" s="19">
        <v>4966</v>
      </c>
      <c r="AS33" s="18">
        <v>0.077</v>
      </c>
      <c r="AU33" s="19">
        <v>5609</v>
      </c>
      <c r="AV33" s="18">
        <v>0.085</v>
      </c>
      <c r="AX33" s="19">
        <v>6118</v>
      </c>
      <c r="AY33" s="18">
        <v>0.091</v>
      </c>
      <c r="BA33" s="19">
        <v>6891</v>
      </c>
      <c r="BB33" s="18">
        <v>0.099</v>
      </c>
      <c r="BD33" s="19">
        <v>7176</v>
      </c>
      <c r="BE33" s="18">
        <v>0.1</v>
      </c>
      <c r="BG33" s="19">
        <v>7233</v>
      </c>
      <c r="BH33" s="18">
        <v>0.10300000000000001</v>
      </c>
      <c r="BJ33" s="19">
        <v>7172</v>
      </c>
      <c r="BK33" s="18">
        <v>0.10300000000000001</v>
      </c>
      <c r="BM33" s="19">
        <v>7362</v>
      </c>
      <c r="BN33" s="18">
        <v>0.106</v>
      </c>
    </row>
    <row r="34" spans="1:66" ht="15.75">
      <c r="A34" s="4" t="s">
        <v>20</v>
      </c>
      <c r="B34" s="10">
        <v>16991</v>
      </c>
      <c r="C34" s="18">
        <f t="shared" si="4"/>
        <v>0.3690727023915546</v>
      </c>
      <c r="D34" s="18"/>
      <c r="E34" s="10">
        <v>17816</v>
      </c>
      <c r="F34" s="18">
        <f t="shared" si="5"/>
        <v>0.3647008249575239</v>
      </c>
      <c r="G34" s="18"/>
      <c r="H34" s="10">
        <v>18337</v>
      </c>
      <c r="I34" s="18">
        <v>0.36200000000000004</v>
      </c>
      <c r="J34" s="18"/>
      <c r="K34" s="10">
        <v>18267</v>
      </c>
      <c r="L34" s="18">
        <v>0.355</v>
      </c>
      <c r="N34" s="20">
        <v>17930</v>
      </c>
      <c r="O34" s="18">
        <v>0.34299999999999997</v>
      </c>
      <c r="Q34" s="20">
        <v>17697</v>
      </c>
      <c r="R34" s="18">
        <v>0.331</v>
      </c>
      <c r="T34" s="20">
        <v>17248</v>
      </c>
      <c r="U34" s="18">
        <v>0.312</v>
      </c>
      <c r="W34" s="20">
        <v>17145</v>
      </c>
      <c r="X34" s="18">
        <v>0.304</v>
      </c>
      <c r="Z34" s="20">
        <v>16661</v>
      </c>
      <c r="AA34" s="18">
        <v>0.29</v>
      </c>
      <c r="AC34" s="20">
        <v>16362</v>
      </c>
      <c r="AD34" s="18">
        <v>0.27399999999999997</v>
      </c>
      <c r="AF34" s="20">
        <v>16280</v>
      </c>
      <c r="AG34" s="18">
        <v>0.261</v>
      </c>
      <c r="AI34" s="20">
        <v>16367.742552455253</v>
      </c>
      <c r="AJ34" s="18">
        <v>0.257</v>
      </c>
      <c r="AL34" s="19">
        <v>15073</v>
      </c>
      <c r="AM34" s="18">
        <v>0.239</v>
      </c>
      <c r="AO34" s="19">
        <v>15603</v>
      </c>
      <c r="AP34" s="18">
        <v>0.24600000000000002</v>
      </c>
      <c r="AR34" s="19">
        <v>16792</v>
      </c>
      <c r="AS34" s="18">
        <v>0.259</v>
      </c>
      <c r="AU34" s="19">
        <v>18568</v>
      </c>
      <c r="AV34" s="18">
        <v>0.28</v>
      </c>
      <c r="AX34" s="19">
        <v>20333</v>
      </c>
      <c r="AY34" s="18">
        <v>0.304</v>
      </c>
      <c r="BA34" s="19">
        <v>21935</v>
      </c>
      <c r="BB34" s="18">
        <v>0.316</v>
      </c>
      <c r="BD34" s="19">
        <v>22978</v>
      </c>
      <c r="BE34" s="18">
        <v>0.322</v>
      </c>
      <c r="BG34" s="19">
        <v>22666</v>
      </c>
      <c r="BH34" s="18">
        <v>0.322</v>
      </c>
      <c r="BJ34" s="19">
        <v>22864</v>
      </c>
      <c r="BK34" s="18">
        <v>0.33</v>
      </c>
      <c r="BM34" s="19">
        <v>23162</v>
      </c>
      <c r="BN34" s="18">
        <v>0.33299999999999996</v>
      </c>
    </row>
    <row r="35" spans="1:66" ht="15.75">
      <c r="A35" s="4" t="s">
        <v>21</v>
      </c>
      <c r="B35" s="10">
        <v>2709</v>
      </c>
      <c r="C35" s="18">
        <f t="shared" si="4"/>
        <v>0.058843973325803156</v>
      </c>
      <c r="D35" s="18"/>
      <c r="E35" s="10">
        <v>3116</v>
      </c>
      <c r="F35" s="18">
        <f t="shared" si="5"/>
        <v>0.06378579762952652</v>
      </c>
      <c r="G35" s="18"/>
      <c r="H35" s="10">
        <v>3392</v>
      </c>
      <c r="I35" s="18">
        <v>0.067</v>
      </c>
      <c r="J35" s="18"/>
      <c r="K35" s="10">
        <v>3439</v>
      </c>
      <c r="L35" s="18">
        <v>0.067</v>
      </c>
      <c r="N35" s="20">
        <v>3497</v>
      </c>
      <c r="O35" s="18">
        <v>0.067</v>
      </c>
      <c r="Q35" s="20">
        <v>3565</v>
      </c>
      <c r="R35" s="18">
        <v>0.067</v>
      </c>
      <c r="T35" s="20">
        <v>3847</v>
      </c>
      <c r="U35" s="18">
        <v>0.069</v>
      </c>
      <c r="W35" s="20">
        <v>4021</v>
      </c>
      <c r="X35" s="18">
        <v>0.071</v>
      </c>
      <c r="Z35" s="20">
        <v>3934</v>
      </c>
      <c r="AA35" s="18">
        <v>0.069</v>
      </c>
      <c r="AC35" s="20">
        <v>3746</v>
      </c>
      <c r="AD35" s="18">
        <v>0.063</v>
      </c>
      <c r="AF35" s="20">
        <v>3461</v>
      </c>
      <c r="AG35" s="18">
        <v>0.055999999999999994</v>
      </c>
      <c r="AI35" s="20">
        <v>3348.947324546227</v>
      </c>
      <c r="AJ35" s="18">
        <v>0.053</v>
      </c>
      <c r="AL35" s="19">
        <v>3235</v>
      </c>
      <c r="AM35" s="18">
        <v>0.051</v>
      </c>
      <c r="AO35" s="19">
        <v>3480</v>
      </c>
      <c r="AP35" s="18">
        <v>0.055</v>
      </c>
      <c r="AR35" s="19">
        <v>3885</v>
      </c>
      <c r="AS35" s="18">
        <v>0.06</v>
      </c>
      <c r="AU35" s="19">
        <v>4302</v>
      </c>
      <c r="AV35" s="18">
        <v>0.065</v>
      </c>
      <c r="AX35" s="19">
        <v>4641</v>
      </c>
      <c r="AY35" s="18">
        <v>0.069</v>
      </c>
      <c r="BA35" s="19">
        <v>5148</v>
      </c>
      <c r="BB35" s="18">
        <v>0.07400000000000001</v>
      </c>
      <c r="BD35" s="19">
        <v>5472</v>
      </c>
      <c r="BE35" s="18">
        <v>0.077</v>
      </c>
      <c r="BG35" s="19">
        <v>5411</v>
      </c>
      <c r="BH35" s="18">
        <v>0.077</v>
      </c>
      <c r="BJ35" s="19">
        <v>5600</v>
      </c>
      <c r="BK35" s="18">
        <v>0.081</v>
      </c>
      <c r="BM35" s="19">
        <v>5722</v>
      </c>
      <c r="BN35" s="18">
        <v>0.08199999999999999</v>
      </c>
    </row>
    <row r="36" spans="1:66" ht="15.75">
      <c r="A36" s="4" t="s">
        <v>55</v>
      </c>
      <c r="B36" s="10">
        <v>10259</v>
      </c>
      <c r="C36" s="18">
        <f t="shared" si="4"/>
        <v>0.2228424962530139</v>
      </c>
      <c r="D36" s="18"/>
      <c r="E36" s="10">
        <v>10950</v>
      </c>
      <c r="F36" s="18">
        <f t="shared" si="5"/>
        <v>0.22415098974432457</v>
      </c>
      <c r="G36" s="18"/>
      <c r="H36" s="10">
        <v>11152</v>
      </c>
      <c r="I36" s="18">
        <v>0.22</v>
      </c>
      <c r="J36" s="18"/>
      <c r="K36" s="10">
        <v>11734</v>
      </c>
      <c r="L36" s="18">
        <v>0.228</v>
      </c>
      <c r="N36" s="20">
        <v>12178</v>
      </c>
      <c r="O36" s="18">
        <v>0.233</v>
      </c>
      <c r="Q36" s="20">
        <v>13146</v>
      </c>
      <c r="R36" s="18">
        <v>0.24600000000000002</v>
      </c>
      <c r="T36" s="20">
        <v>14513</v>
      </c>
      <c r="U36" s="18">
        <v>0.262</v>
      </c>
      <c r="W36" s="20">
        <v>14988</v>
      </c>
      <c r="X36" s="18">
        <v>0.265</v>
      </c>
      <c r="Z36" s="20">
        <v>16537</v>
      </c>
      <c r="AA36" s="18">
        <v>0.28800000000000003</v>
      </c>
      <c r="AC36" s="20">
        <v>18865</v>
      </c>
      <c r="AD36" s="18">
        <v>0.316</v>
      </c>
      <c r="AF36" s="20">
        <v>21205</v>
      </c>
      <c r="AG36" s="18">
        <v>0.341</v>
      </c>
      <c r="AI36" s="20">
        <v>22960.63885306238</v>
      </c>
      <c r="AJ36" s="18">
        <v>0.36100000000000004</v>
      </c>
      <c r="AL36" s="19">
        <v>25336</v>
      </c>
      <c r="AM36" s="18">
        <v>0.402</v>
      </c>
      <c r="AO36" s="19">
        <v>23653</v>
      </c>
      <c r="AP36" s="18">
        <v>0.374</v>
      </c>
      <c r="AR36" s="19">
        <v>21202</v>
      </c>
      <c r="AS36" s="18">
        <v>0.327</v>
      </c>
      <c r="AU36" s="19">
        <v>17371</v>
      </c>
      <c r="AV36" s="18">
        <v>0.262</v>
      </c>
      <c r="AX36" s="19">
        <v>13260</v>
      </c>
      <c r="AY36" s="18">
        <v>0.198</v>
      </c>
      <c r="BA36" s="19">
        <v>9725</v>
      </c>
      <c r="BB36" s="18">
        <v>0.14</v>
      </c>
      <c r="BD36" s="19">
        <v>8194</v>
      </c>
      <c r="BE36" s="18">
        <v>0.115</v>
      </c>
      <c r="BG36" s="19">
        <v>6822</v>
      </c>
      <c r="BH36" s="18">
        <v>0.09699999999999999</v>
      </c>
      <c r="BJ36" s="19">
        <v>5488</v>
      </c>
      <c r="BK36" s="18">
        <v>0.079</v>
      </c>
      <c r="BM36" s="19">
        <v>4725</v>
      </c>
      <c r="BN36" s="18">
        <v>0.068</v>
      </c>
    </row>
    <row r="37" spans="1:66" ht="15.7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</row>
    <row r="38" spans="1:42" ht="15.75">
      <c r="A38" s="15" t="s">
        <v>30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</row>
    <row r="39" spans="1:42" ht="15.75">
      <c r="A39" s="1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</row>
    <row r="40" spans="1:42" ht="15.75">
      <c r="A40" s="15" t="s">
        <v>31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</row>
    <row r="41" spans="1:42" ht="15.75">
      <c r="A41" s="26" t="s">
        <v>32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</row>
    <row r="42" spans="1:42" ht="15.75">
      <c r="A42" s="2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</row>
    <row r="43" spans="1:15" ht="15" customHeight="1">
      <c r="A43" s="28" t="s">
        <v>59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2" ht="15.75">
      <c r="A44" s="4" t="s">
        <v>57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.75">
      <c r="A45" s="4" t="s">
        <v>58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5.7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5.75">
      <c r="A47" s="5" t="s">
        <v>26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</sheetData>
  <sheetProtection/>
  <mergeCells count="23">
    <mergeCell ref="BG4:BH4"/>
    <mergeCell ref="BJ4:BK4"/>
    <mergeCell ref="BM4:BN4"/>
    <mergeCell ref="AO4:AP4"/>
    <mergeCell ref="AR4:AS4"/>
    <mergeCell ref="AU4:AV4"/>
    <mergeCell ref="AX4:AY4"/>
    <mergeCell ref="BA4:BB4"/>
    <mergeCell ref="BD4:BE4"/>
    <mergeCell ref="Z4:AA4"/>
    <mergeCell ref="K4:L4"/>
    <mergeCell ref="AC4:AD4"/>
    <mergeCell ref="AF4:AG4"/>
    <mergeCell ref="AI4:AJ4"/>
    <mergeCell ref="AL4:AM4"/>
    <mergeCell ref="H4:I4"/>
    <mergeCell ref="N4:O4"/>
    <mergeCell ref="A43:O43"/>
    <mergeCell ref="Q4:R4"/>
    <mergeCell ref="T4:U4"/>
    <mergeCell ref="W4:X4"/>
    <mergeCell ref="E4:F4"/>
    <mergeCell ref="B4:C4"/>
  </mergeCells>
  <printOptions/>
  <pageMargins left="0.7" right="0.7" top="0.75" bottom="0.75" header="0.3" footer="0.3"/>
  <pageSetup horizontalDpi="600" verticalDpi="600" orientation="portrait" r:id="rId1"/>
  <ignoredErrors>
    <ignoredError sqref="C8:C29 C30:C36 F15:F36 F8: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2018-01-03T20:57:27Z</cp:lastPrinted>
  <dcterms:created xsi:type="dcterms:W3CDTF">2002-04-22T13:29:09Z</dcterms:created>
  <dcterms:modified xsi:type="dcterms:W3CDTF">2020-12-11T15:39:24Z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594508089</vt:i4>
  </property>
  <property fmtid="{D5CDD505-2E9C-101B-9397-08002B2CF9AE}" pid="4" name="_EmailSubject">
    <vt:lpwstr>Yearbook Update Request</vt:lpwstr>
  </property>
  <property fmtid="{D5CDD505-2E9C-101B-9397-08002B2CF9AE}" pid="5" name="_AuthorEmail">
    <vt:lpwstr>Michele.Staley@doccs.ny.gov</vt:lpwstr>
  </property>
  <property fmtid="{D5CDD505-2E9C-101B-9397-08002B2CF9AE}" pid="6" name="_AuthorEmailDisplayName">
    <vt:lpwstr>Staley, Michele M (DOCCS)</vt:lpwstr>
  </property>
  <property fmtid="{D5CDD505-2E9C-101B-9397-08002B2CF9AE}" pid="7" name="_PreviousAdHocReviewCycleID">
    <vt:i4>463881122</vt:i4>
  </property>
  <property fmtid="{D5CDD505-2E9C-101B-9397-08002B2CF9AE}" pid="8" name="_ReviewingToolsShownOnce">
    <vt:lpwstr/>
  </property>
</Properties>
</file>