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Fig E-5" sheetId="1" r:id="rId1"/>
  </sheets>
  <externalReferences>
    <externalReference r:id="rId4"/>
  </externalReferences>
  <definedNames>
    <definedName name="_xlnm.Print_Area" localSheetId="0">'Fig E-5'!$H$10:$Q$34</definedName>
    <definedName name="Print_Area_MI">#REF!</definedName>
    <definedName name="wrn.BREAKOUT._.BY._.GAME." hidden="1">{#N/A,#N/A,FALSE,"SPF VOU"}</definedName>
  </definedNames>
  <calcPr fullCalcOnLoad="1"/>
</workbook>
</file>

<file path=xl/sharedStrings.xml><?xml version="1.0" encoding="utf-8"?>
<sst xmlns="http://schemas.openxmlformats.org/spreadsheetml/2006/main" count="13" uniqueCount="11">
  <si>
    <t>Video Gaming Facility Commissions</t>
  </si>
  <si>
    <t>Aid to Education Earned</t>
  </si>
  <si>
    <t>Gaming Contractor Fees and Operating Expenses</t>
  </si>
  <si>
    <t>Video Gaming Net Win Allocation</t>
  </si>
  <si>
    <t>Other Operating Expenses</t>
  </si>
  <si>
    <t>in thousands</t>
  </si>
  <si>
    <t>percent</t>
  </si>
  <si>
    <t xml:space="preserve">                 </t>
  </si>
  <si>
    <t>New York State — Fiscal Year 2018-19</t>
  </si>
  <si>
    <t>SOURCE: New York State Gaming Commission, Division of the Lottery.</t>
  </si>
  <si>
    <t>NOTE: Total video lottery gaming net win for Fiscal Year 2018-19 was $2.08 billion.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</si>
</sst>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_);_(* \(#,##0\);_(* &quot;-&quot;??_);_(@_)"/>
    <numFmt numFmtId="168" formatCode="#,##0.00;\(#,##0.00\)"/>
    <numFmt numFmtId="169" formatCode="&quot;$&quot;#,##0.00;\(&quot;$&quot;#,##0.00\)"/>
    <numFmt numFmtId="170" formatCode="###0.0%;\(###0.0%\)"/>
    <numFmt numFmtId="171" formatCode="0.00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63"/>
      <name val="Arial"/>
      <family val="2"/>
    </font>
    <font>
      <b/>
      <i/>
      <sz val="16"/>
      <color indexed="12"/>
      <name val="Arial"/>
      <family val="2"/>
    </font>
    <font>
      <sz val="11"/>
      <color indexed="63"/>
      <name val="Arial"/>
      <family val="2"/>
    </font>
    <font>
      <b/>
      <i/>
      <sz val="11"/>
      <color indexed="12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68" fontId="3" fillId="0" borderId="0">
      <alignment/>
      <protection/>
    </xf>
    <xf numFmtId="169" fontId="3" fillId="0" borderId="0">
      <alignment/>
      <protection/>
    </xf>
    <xf numFmtId="170" fontId="3" fillId="0" borderId="0">
      <alignment/>
      <protection/>
    </xf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10" fontId="0" fillId="0" borderId="0" xfId="62" applyNumberFormat="1" applyFont="1" applyAlignment="1">
      <alignment/>
    </xf>
    <xf numFmtId="10" fontId="44" fillId="0" borderId="0" xfId="62" applyNumberFormat="1" applyFont="1" applyAlignment="1">
      <alignment/>
    </xf>
    <xf numFmtId="166" fontId="0" fillId="0" borderId="0" xfId="45" applyNumberFormat="1" applyFont="1" applyFill="1" applyAlignment="1">
      <alignment/>
    </xf>
    <xf numFmtId="166" fontId="45" fillId="0" borderId="0" xfId="45" applyNumberFormat="1" applyFont="1" applyFill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164" fontId="0" fillId="0" borderId="0" xfId="62" applyNumberFormat="1" applyFont="1" applyAlignment="1">
      <alignment/>
    </xf>
    <xf numFmtId="164" fontId="44" fillId="0" borderId="0" xfId="62" applyNumberFormat="1" applyFont="1" applyAlignment="1">
      <alignment/>
    </xf>
    <xf numFmtId="164" fontId="0" fillId="0" borderId="0" xfId="0" applyNumberForma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RxAmtStyle" xfId="48"/>
    <cellStyle name="FRxCurrStyle" xfId="49"/>
    <cellStyle name="FRxPcntStyle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STYLE1" xfId="63"/>
    <cellStyle name="STYLE2" xfId="64"/>
    <cellStyle name="STYLE3" xfId="65"/>
    <cellStyle name="STYLE4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75"/>
          <c:y val="0.04675"/>
          <c:w val="0.41925"/>
          <c:h val="0.77025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EE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2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3B02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E51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 $960 Million in Aid to Education (46.1%)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$964 Million to Video Gaming Facility Commissions (46.3%)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$156 Million to Gaming Contractor Fees &amp; Other Direct Expenses  
(7.5%)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$3 Million to Other Operating Expenses      (0.1%)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</c:dLbls>
          <c:cat>
            <c:strRef>
              <c:f>'Fig E-5'!$A$4:$A$7</c:f>
              <c:strCache/>
            </c:strRef>
          </c:cat>
          <c:val>
            <c:numRef>
              <c:f>'Fig E-5'!$D$4:$D$7</c:f>
              <c:numCache/>
            </c:numRef>
          </c:val>
        </c:ser>
        <c:firstSliceAng val="24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12</xdr:row>
      <xdr:rowOff>66675</xdr:rowOff>
    </xdr:from>
    <xdr:to>
      <xdr:col>16</xdr:col>
      <xdr:colOff>66675</xdr:colOff>
      <xdr:row>28</xdr:row>
      <xdr:rowOff>57150</xdr:rowOff>
    </xdr:to>
    <xdr:graphicFrame>
      <xdr:nvGraphicFramePr>
        <xdr:cNvPr id="1" name="Chart 2"/>
        <xdr:cNvGraphicFramePr/>
      </xdr:nvGraphicFramePr>
      <xdr:xfrm>
        <a:off x="7258050" y="2581275"/>
        <a:ext cx="55054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scal%20Year%2010-11\Fiscal%20Year%2009-10\Mega%20Millions%20entr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ga Int"/>
      <sheetName val="Due to"/>
      <sheetName val="NY winner"/>
      <sheetName val="Due from"/>
      <sheetName val="Lapsed Other States"/>
      <sheetName val="Lapsed N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5"/>
  <sheetViews>
    <sheetView tabSelected="1" zoomScalePageLayoutView="0" workbookViewId="0" topLeftCell="B7">
      <selection activeCell="H11" sqref="H11:P11"/>
    </sheetView>
  </sheetViews>
  <sheetFormatPr defaultColWidth="9.140625" defaultRowHeight="15"/>
  <cols>
    <col min="1" max="1" width="45.57421875" style="0" customWidth="1"/>
    <col min="2" max="2" width="14.28125" style="0" customWidth="1"/>
    <col min="3" max="3" width="11.7109375" style="0" customWidth="1"/>
    <col min="20" max="20" width="41.140625" style="0" customWidth="1"/>
  </cols>
  <sheetData>
    <row r="2" ht="15">
      <c r="C2" s="6"/>
    </row>
    <row r="3" spans="2:4" ht="15">
      <c r="B3" t="s">
        <v>5</v>
      </c>
      <c r="C3" s="7" t="s">
        <v>6</v>
      </c>
      <c r="D3" t="s">
        <v>6</v>
      </c>
    </row>
    <row r="4" spans="1:4" ht="15">
      <c r="A4" t="s">
        <v>1</v>
      </c>
      <c r="B4" s="4">
        <v>960000</v>
      </c>
      <c r="C4" s="2">
        <f>B4/$B$8</f>
        <v>0.4607733120097684</v>
      </c>
      <c r="D4" s="8">
        <f>ROUND(C4,3)</f>
        <v>0.461</v>
      </c>
    </row>
    <row r="5" spans="1:4" ht="15">
      <c r="A5" t="s">
        <v>0</v>
      </c>
      <c r="B5" s="4">
        <v>963959</v>
      </c>
      <c r="C5" s="2">
        <f>B5/$B$8</f>
        <v>0.4626735219496087</v>
      </c>
      <c r="D5" s="8">
        <f>ROUND(C5,3)</f>
        <v>0.463</v>
      </c>
    </row>
    <row r="6" spans="1:4" ht="15">
      <c r="A6" t="s">
        <v>2</v>
      </c>
      <c r="B6" s="4">
        <v>156495</v>
      </c>
      <c r="C6" s="2">
        <f>B6/$B$8</f>
        <v>0.0751132494405924</v>
      </c>
      <c r="D6" s="8">
        <f>ROUND(C6,3)</f>
        <v>0.075</v>
      </c>
    </row>
    <row r="7" spans="1:4" ht="17.25">
      <c r="A7" t="s">
        <v>4</v>
      </c>
      <c r="B7" s="5">
        <v>3000</v>
      </c>
      <c r="C7" s="3">
        <f>B7/$B$8</f>
        <v>0.0014399166000305262</v>
      </c>
      <c r="D7" s="9">
        <f>ROUND(C7,3)</f>
        <v>0.001</v>
      </c>
    </row>
    <row r="8" spans="2:4" ht="15">
      <c r="B8" s="1">
        <f>SUM(B4:B7)</f>
        <v>2083454</v>
      </c>
      <c r="C8" s="8">
        <f>SUM(C4:C7)</f>
        <v>1</v>
      </c>
      <c r="D8" s="10">
        <f>SUM(D4:D7)</f>
        <v>1</v>
      </c>
    </row>
    <row r="10" spans="8:17" ht="20.25">
      <c r="H10" s="17"/>
      <c r="I10" s="17"/>
      <c r="J10" s="17"/>
      <c r="K10" s="17"/>
      <c r="L10" s="17"/>
      <c r="M10" s="17"/>
      <c r="N10" s="17"/>
      <c r="O10" s="17"/>
      <c r="P10" s="17"/>
      <c r="Q10" s="11"/>
    </row>
    <row r="11" spans="8:17" ht="20.25">
      <c r="H11" s="17" t="s">
        <v>3</v>
      </c>
      <c r="I11" s="17"/>
      <c r="J11" s="17"/>
      <c r="K11" s="17"/>
      <c r="L11" s="17"/>
      <c r="M11" s="17"/>
      <c r="N11" s="17"/>
      <c r="O11" s="17"/>
      <c r="P11" s="17"/>
      <c r="Q11" s="11"/>
    </row>
    <row r="12" spans="8:17" ht="20.25">
      <c r="H12" s="16" t="s">
        <v>8</v>
      </c>
      <c r="I12" s="16"/>
      <c r="J12" s="16"/>
      <c r="K12" s="16"/>
      <c r="L12" s="16"/>
      <c r="M12" s="16"/>
      <c r="N12" s="16"/>
      <c r="O12" s="16"/>
      <c r="P12" s="16"/>
      <c r="Q12" s="11"/>
    </row>
    <row r="13" spans="8:17" ht="15"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8:17" ht="15"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8:17" ht="15"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8:17" ht="15"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8:17" ht="15"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8:17" ht="15"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8:17" ht="15"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8:17" ht="15"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8:17" ht="15"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8:17" ht="15"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8:17" ht="15"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8:17" ht="15"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8:17" ht="15"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8:17" ht="15"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8:17" ht="15"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8:17" ht="15"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8:17" ht="15"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8:17" ht="15">
      <c r="H30" s="12"/>
      <c r="I30" s="12"/>
      <c r="J30" s="12"/>
      <c r="K30" s="12"/>
      <c r="L30" s="12"/>
      <c r="M30" s="12"/>
      <c r="N30" s="12"/>
      <c r="O30" s="12"/>
      <c r="P30" s="12"/>
      <c r="Q30" s="11"/>
    </row>
    <row r="31" spans="8:17" ht="21" customHeight="1">
      <c r="H31" s="18" t="s">
        <v>10</v>
      </c>
      <c r="I31" s="18"/>
      <c r="J31" s="18"/>
      <c r="K31" s="18"/>
      <c r="L31" s="18"/>
      <c r="M31" s="18"/>
      <c r="N31" s="18"/>
      <c r="O31" s="18"/>
      <c r="P31" s="18"/>
      <c r="Q31" s="11"/>
    </row>
    <row r="32" spans="8:17" ht="15" customHeight="1">
      <c r="H32" s="19" t="s">
        <v>9</v>
      </c>
      <c r="I32" s="19"/>
      <c r="J32" s="19"/>
      <c r="K32" s="19"/>
      <c r="L32" s="19"/>
      <c r="M32" s="19"/>
      <c r="N32" s="19"/>
      <c r="O32" s="19"/>
      <c r="P32" s="19"/>
      <c r="Q32" s="11"/>
    </row>
    <row r="33" spans="8:17" ht="15">
      <c r="H33" s="11"/>
      <c r="I33" s="11"/>
      <c r="J33" s="11"/>
      <c r="K33" s="11"/>
      <c r="L33" s="11"/>
      <c r="M33" s="11"/>
      <c r="N33" s="15" t="s">
        <v>7</v>
      </c>
      <c r="O33" s="11"/>
      <c r="P33" s="11"/>
      <c r="Q33" s="11"/>
    </row>
    <row r="34" spans="8:17" ht="15">
      <c r="H34" s="13"/>
      <c r="I34" s="11"/>
      <c r="J34" s="11"/>
      <c r="K34" s="11"/>
      <c r="L34" s="11"/>
      <c r="M34" s="11"/>
      <c r="N34" s="15" t="s">
        <v>7</v>
      </c>
      <c r="O34" s="11"/>
      <c r="P34" s="11"/>
      <c r="Q34" s="11"/>
    </row>
    <row r="35" spans="8:17" ht="15">
      <c r="H35" s="14"/>
      <c r="I35" s="14"/>
      <c r="J35" s="14"/>
      <c r="K35" s="14"/>
      <c r="L35" s="14"/>
      <c r="M35" s="14"/>
      <c r="N35" s="14"/>
      <c r="O35" s="14"/>
      <c r="P35" s="14"/>
      <c r="Q35" s="14"/>
    </row>
  </sheetData>
  <sheetProtection/>
  <mergeCells count="5">
    <mergeCell ref="H32:P32"/>
    <mergeCell ref="H31:P31"/>
    <mergeCell ref="H12:P12"/>
    <mergeCell ref="H11:P11"/>
    <mergeCell ref="H10:P10"/>
  </mergeCells>
  <printOptions horizontalCentered="1"/>
  <pageMargins left="0.7" right="0.7" top="0.75" bottom="0.75" header="0.3" footer="0.3"/>
  <pageSetup cellComments="asDisplayed" fitToHeight="1" fitToWidth="1" horizontalDpi="1200" verticalDpi="1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Rockefeller Institute of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Charbonneau</dc:creator>
  <cp:keywords/>
  <dc:description/>
  <cp:lastModifiedBy>Charbonneau, Michele</cp:lastModifiedBy>
  <cp:lastPrinted>2019-12-30T15:42:32Z</cp:lastPrinted>
  <dcterms:created xsi:type="dcterms:W3CDTF">2007-08-24T17:34:40Z</dcterms:created>
  <dcterms:modified xsi:type="dcterms:W3CDTF">2019-12-30T15:43:31Z</dcterms:modified>
  <cp:category/>
  <cp:version/>
  <cp:contentType/>
  <cp:contentStatus/>
</cp:coreProperties>
</file>