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tabRatio="599" activeTab="0"/>
  </bookViews>
  <sheets>
    <sheet name="2013" sheetId="1" r:id="rId1"/>
    <sheet name="2011" sheetId="2" r:id="rId2"/>
    <sheet name="2010" sheetId="3" r:id="rId3"/>
    <sheet name="2009" sheetId="4" r:id="rId4"/>
    <sheet name="2008" sheetId="5" r:id="rId5"/>
    <sheet name="2007" sheetId="6" r:id="rId6"/>
    <sheet name="2004" sheetId="7" r:id="rId7"/>
    <sheet name="2003" sheetId="8" r:id="rId8"/>
    <sheet name="2002" sheetId="9" r:id="rId9"/>
    <sheet name="2001" sheetId="10" r:id="rId10"/>
    <sheet name="2000" sheetId="11" r:id="rId11"/>
    <sheet name="1999" sheetId="12" r:id="rId12"/>
    <sheet name="1998" sheetId="13" r:id="rId13"/>
    <sheet name="1997" sheetId="14" r:id="rId14"/>
    <sheet name="1996" sheetId="15" r:id="rId15"/>
  </sheets>
  <definedNames>
    <definedName name="_xlnm.Print_Area" localSheetId="14">'1996'!$A$1:$K$45</definedName>
    <definedName name="_xlnm.Print_Area" localSheetId="13">'1997'!$A$1:$K$45</definedName>
    <definedName name="_xlnm.Print_Area" localSheetId="12">'1998'!$A$1:$K$45</definedName>
    <definedName name="_xlnm.Print_Area" localSheetId="11">'1999'!$A$1:$K$45</definedName>
    <definedName name="_xlnm.Print_Area" localSheetId="10">'2000'!$A$1:$K$45</definedName>
    <definedName name="_xlnm.Print_Area" localSheetId="9">'2001'!$A$1:$K$45</definedName>
    <definedName name="_xlnm.Print_Area" localSheetId="8">'2002'!$A$1:$K$46</definedName>
    <definedName name="_xlnm.Print_Area" localSheetId="7">'2003'!$A$1:$K$46</definedName>
    <definedName name="_xlnm.Print_Area" localSheetId="6">'2004'!$A$1:$K$46</definedName>
    <definedName name="_xlnm.Print_Area" localSheetId="5">'2007'!$A$1:$K$47</definedName>
    <definedName name="_xlnm.Print_Area" localSheetId="4">'2008'!$A$1:$K$46</definedName>
    <definedName name="_xlnm.Print_Area" localSheetId="3">'2009'!$A$1:$K$46</definedName>
    <definedName name="_xlnm.Print_Area" localSheetId="2">'2010'!$A$1:$K$46</definedName>
    <definedName name="_xlnm.Print_Area" localSheetId="1">'2011'!$A$1:$K$46</definedName>
    <definedName name="_xlnm.Print_Area" localSheetId="0">'2013'!$A$1:$L$47</definedName>
    <definedName name="PRINT_AREA_MI">#REF!</definedName>
  </definedNames>
  <calcPr fullCalcOnLoad="1"/>
</workbook>
</file>

<file path=xl/sharedStrings.xml><?xml version="1.0" encoding="utf-8"?>
<sst xmlns="http://schemas.openxmlformats.org/spreadsheetml/2006/main" count="760" uniqueCount="56">
  <si>
    <t xml:space="preserve">                        Number</t>
  </si>
  <si>
    <t xml:space="preserve">                    Percent</t>
  </si>
  <si>
    <t xml:space="preserve">                               Fatal</t>
  </si>
  <si>
    <t>All Drivers</t>
  </si>
  <si>
    <t xml:space="preserve">  Male</t>
  </si>
  <si>
    <t xml:space="preserve">    Under 18</t>
  </si>
  <si>
    <t xml:space="preserve">    18-20</t>
  </si>
  <si>
    <t xml:space="preserve">    21-24</t>
  </si>
  <si>
    <t xml:space="preserve">    25-29</t>
  </si>
  <si>
    <t xml:space="preserve">    30-39</t>
  </si>
  <si>
    <t xml:space="preserve">    40-49</t>
  </si>
  <si>
    <t xml:space="preserve">    50-59</t>
  </si>
  <si>
    <t xml:space="preserve">    60-64</t>
  </si>
  <si>
    <t xml:space="preserve">    65-69</t>
  </si>
  <si>
    <t xml:space="preserve">    70-74</t>
  </si>
  <si>
    <t xml:space="preserve">    75-79</t>
  </si>
  <si>
    <t xml:space="preserve">    80 and over</t>
  </si>
  <si>
    <t xml:space="preserve">    Age Unknown</t>
  </si>
  <si>
    <t>X</t>
  </si>
  <si>
    <t xml:space="preserve">  Female</t>
  </si>
  <si>
    <t xml:space="preserve">    Age Unknown   </t>
  </si>
  <si>
    <t xml:space="preserve">  Sex not specified</t>
  </si>
  <si>
    <t>X  Not applicable.</t>
  </si>
  <si>
    <t>1  Per 10,000 licensed drivers.</t>
  </si>
  <si>
    <t>By Severity of Accident</t>
  </si>
  <si>
    <t>Drivers Involved in Accidents</t>
  </si>
  <si>
    <t>Licenses on File</t>
  </si>
  <si>
    <t>SOURCE:  New York State Department of Motor Vehicles.</t>
  </si>
  <si>
    <t>Driver Licenses on File and Drivers in Accidents, by Severity of Accident and by Age and Sex of Driver</t>
  </si>
  <si>
    <t>New York State—2013</t>
  </si>
  <si>
    <r>
      <t xml:space="preserve">                          Rate</t>
    </r>
    <r>
      <rPr>
        <vertAlign val="superscript"/>
        <sz val="11"/>
        <rFont val="Arial"/>
        <family val="2"/>
      </rPr>
      <t>1</t>
    </r>
  </si>
  <si>
    <r>
      <t>Property Damage Only</t>
    </r>
    <r>
      <rPr>
        <vertAlign val="superscript"/>
        <sz val="11"/>
        <rFont val="Arial"/>
        <family val="2"/>
      </rPr>
      <t>2</t>
    </r>
  </si>
  <si>
    <t>Personal
 Injury</t>
  </si>
  <si>
    <t>Sex and Age of Driver</t>
  </si>
  <si>
    <t>2  Changes in data collection and reporting that began during 2001 with respect to property damage crashes have reduced the total number of crashes, since the changes resulted in fewer property damage crashes being captured in the statewide Accident Information System (AIS) maintained by the New York State Department of Motor Vehicles.</t>
  </si>
  <si>
    <t xml:space="preserve">    80 and Over</t>
  </si>
  <si>
    <t>New York State—2011</t>
  </si>
  <si>
    <t>New York State—2010</t>
  </si>
  <si>
    <t xml:space="preserve">  Sex Not Specified</t>
  </si>
  <si>
    <t>New York State—2009</t>
  </si>
  <si>
    <t>2  Changes in data collection and reporting that began during 2001 with respect to property damage crashes have reduced the total number of crashes, since the changes resulted in fewer property damage crashes being captured in the statewide Accident Information System (AIS) maintained by the NYS Department of Motor Vehicles.</t>
  </si>
  <si>
    <t>New York State—2008</t>
  </si>
  <si>
    <t>New York State—2007</t>
  </si>
  <si>
    <r>
      <t>Property Damage Only</t>
    </r>
    <r>
      <rPr>
        <vertAlign val="superscript"/>
        <sz val="11"/>
        <rFont val="Arial"/>
        <family val="2"/>
      </rPr>
      <t>2,3</t>
    </r>
  </si>
  <si>
    <t>3  Changes in data collection and reporting that began during 2006 with respect to property damage crashes have increased the total number of crashes, since the changes resulted in more property damage crashes being captured in the statewide Accident Information System (AIS) maintained by the NYS Department of Motor Vehicles. Consequently, data for 2006 and all subsequent years is not strictly comparable with data from prior years.</t>
  </si>
  <si>
    <t>New York State—2004</t>
  </si>
  <si>
    <t>New York State—2003</t>
  </si>
  <si>
    <t>New York State—2002</t>
  </si>
  <si>
    <t>New York State—2001</t>
  </si>
  <si>
    <t>Property Damage Only</t>
  </si>
  <si>
    <t>New York State—2000</t>
  </si>
  <si>
    <t>New York State—1999</t>
  </si>
  <si>
    <t>New York State—1998</t>
  </si>
  <si>
    <t>New York State—1997</t>
  </si>
  <si>
    <t>New York State—1996</t>
  </si>
  <si>
    <t xml:space="preserve">                                     X</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</si>
</sst>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 yyyy"/>
    <numFmt numFmtId="174" formatCode="[$-409]h:mm:ss\ AM/PM"/>
  </numFmts>
  <fonts count="41">
    <font>
      <sz val="12"/>
      <name val="Rockwell"/>
      <family val="0"/>
    </font>
    <font>
      <b/>
      <sz val="18"/>
      <color indexed="8"/>
      <name val="Rockwell"/>
      <family val="0"/>
    </font>
    <font>
      <sz val="10"/>
      <name val="Arial"/>
      <family val="0"/>
    </font>
    <font>
      <sz val="12"/>
      <name val="Clearface Regular"/>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1"/>
      <name val="Arial"/>
      <family val="2"/>
    </font>
    <font>
      <vertAlign val="superscript"/>
      <sz val="11"/>
      <name val="Arial"/>
      <family val="2"/>
    </font>
    <font>
      <b/>
      <sz val="1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rgb="FF000000"/>
      </left>
      <right>
        <color rgb="FF000000"/>
      </right>
      <top style="thin">
        <color rgb="FF000000"/>
      </top>
      <bottom>
        <color rgb="FF000000"/>
      </bottom>
    </border>
  </borders>
  <cellStyleXfs count="6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7" fillId="28" borderId="1" applyNumberFormat="0" applyAlignment="0" applyProtection="0"/>
    <xf numFmtId="0" fontId="28" fillId="29"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1" borderId="1" applyNumberFormat="0" applyAlignment="0" applyProtection="0"/>
    <xf numFmtId="0" fontId="35" fillId="0" borderId="6" applyNumberFormat="0" applyFill="0" applyAlignment="0" applyProtection="0"/>
    <xf numFmtId="0" fontId="36" fillId="32" borderId="0" applyNumberFormat="0" applyBorder="0" applyAlignment="0" applyProtection="0"/>
    <xf numFmtId="0" fontId="0" fillId="33" borderId="7" applyNumberFormat="0" applyFont="0" applyAlignment="0" applyProtection="0"/>
    <xf numFmtId="0" fontId="37" fillId="28" borderId="8" applyNumberFormat="0" applyAlignment="0" applyProtection="0"/>
    <xf numFmtId="9" fontId="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3">
    <xf numFmtId="0" fontId="0" fillId="2" borderId="0" xfId="0" applyNumberFormat="1" applyAlignment="1">
      <alignment/>
    </xf>
    <xf numFmtId="5" fontId="21" fillId="2" borderId="0" xfId="0" applyNumberFormat="1" applyFont="1" applyAlignment="1" applyProtection="1">
      <alignment/>
      <protection locked="0"/>
    </xf>
    <xf numFmtId="0" fontId="21" fillId="2" borderId="0" xfId="0" applyNumberFormat="1" applyFont="1" applyAlignment="1">
      <alignment/>
    </xf>
    <xf numFmtId="0" fontId="21" fillId="2" borderId="10" xfId="0" applyNumberFormat="1" applyFont="1" applyBorder="1" applyAlignment="1">
      <alignment/>
    </xf>
    <xf numFmtId="5" fontId="21" fillId="2" borderId="11" xfId="0" applyNumberFormat="1" applyFont="1" applyBorder="1" applyAlignment="1" applyProtection="1">
      <alignment horizontal="center"/>
      <protection locked="0"/>
    </xf>
    <xf numFmtId="0" fontId="21" fillId="2" borderId="11" xfId="0" applyNumberFormat="1" applyFont="1" applyBorder="1" applyAlignment="1">
      <alignment horizontal="center"/>
    </xf>
    <xf numFmtId="0" fontId="21" fillId="2" borderId="0" xfId="0" applyNumberFormat="1" applyFont="1" applyAlignment="1" applyProtection="1">
      <alignment/>
      <protection locked="0"/>
    </xf>
    <xf numFmtId="0" fontId="21" fillId="2" borderId="0" xfId="0" applyNumberFormat="1" applyFont="1" applyAlignment="1">
      <alignment horizontal="right"/>
    </xf>
    <xf numFmtId="0" fontId="21" fillId="2" borderId="12" xfId="0" applyNumberFormat="1" applyFont="1" applyBorder="1" applyAlignment="1" applyProtection="1">
      <alignment/>
      <protection locked="0"/>
    </xf>
    <xf numFmtId="0" fontId="21" fillId="2" borderId="12" xfId="0" applyNumberFormat="1" applyFont="1" applyBorder="1" applyAlignment="1" applyProtection="1">
      <alignment horizontal="right"/>
      <protection locked="0"/>
    </xf>
    <xf numFmtId="0" fontId="21" fillId="2" borderId="12" xfId="0" applyNumberFormat="1" applyFont="1" applyBorder="1" applyAlignment="1">
      <alignment horizontal="right"/>
    </xf>
    <xf numFmtId="3" fontId="21" fillId="2" borderId="0" xfId="0" applyNumberFormat="1" applyFont="1" applyAlignment="1" applyProtection="1">
      <alignment/>
      <protection locked="0"/>
    </xf>
    <xf numFmtId="165" fontId="21" fillId="2" borderId="0" xfId="0" applyNumberFormat="1" applyFont="1" applyAlignment="1" applyProtection="1">
      <alignment/>
      <protection locked="0"/>
    </xf>
    <xf numFmtId="3" fontId="21" fillId="2" borderId="0" xfId="0" applyNumberFormat="1" applyFont="1" applyAlignment="1">
      <alignment/>
    </xf>
    <xf numFmtId="37" fontId="21" fillId="2" borderId="0" xfId="0" applyNumberFormat="1" applyFont="1" applyAlignment="1">
      <alignment/>
    </xf>
    <xf numFmtId="165" fontId="21" fillId="2" borderId="0" xfId="0" applyNumberFormat="1" applyFont="1" applyAlignment="1">
      <alignment/>
    </xf>
    <xf numFmtId="5" fontId="21" fillId="2" borderId="0" xfId="0" applyNumberFormat="1" applyFont="1" applyAlignment="1" applyProtection="1">
      <alignment horizontal="right"/>
      <protection locked="0"/>
    </xf>
    <xf numFmtId="3" fontId="21" fillId="2" borderId="10" xfId="0" applyNumberFormat="1" applyFont="1" applyBorder="1" applyAlignment="1">
      <alignment/>
    </xf>
    <xf numFmtId="165" fontId="21" fillId="2" borderId="10" xfId="0" applyNumberFormat="1" applyFont="1" applyBorder="1" applyAlignment="1">
      <alignment/>
    </xf>
    <xf numFmtId="0" fontId="21" fillId="2" borderId="0" xfId="0" applyNumberFormat="1" applyFont="1" applyAlignment="1">
      <alignment/>
    </xf>
    <xf numFmtId="3" fontId="21" fillId="2" borderId="0" xfId="0" applyNumberFormat="1" applyFont="1" applyAlignment="1">
      <alignment/>
    </xf>
    <xf numFmtId="5" fontId="23" fillId="2" borderId="0" xfId="0" applyNumberFormat="1" applyFont="1" applyAlignment="1" applyProtection="1">
      <alignment/>
      <protection locked="0"/>
    </xf>
    <xf numFmtId="0" fontId="21" fillId="2" borderId="12" xfId="0" applyNumberFormat="1" applyFont="1" applyBorder="1" applyAlignment="1" applyProtection="1">
      <alignment horizontal="right" wrapText="1"/>
      <protection locked="0"/>
    </xf>
    <xf numFmtId="3" fontId="21" fillId="2" borderId="0" xfId="0" applyNumberFormat="1" applyFont="1" applyAlignment="1" applyProtection="1">
      <alignment horizontal="right"/>
      <protection locked="0"/>
    </xf>
    <xf numFmtId="166" fontId="21" fillId="2" borderId="0" xfId="0" applyNumberFormat="1" applyFont="1" applyAlignment="1" applyProtection="1" quotePrefix="1">
      <alignment/>
      <protection locked="0"/>
    </xf>
    <xf numFmtId="166" fontId="21" fillId="2" borderId="0" xfId="0" applyNumberFormat="1" applyFont="1" applyAlignment="1">
      <alignment/>
    </xf>
    <xf numFmtId="5" fontId="21" fillId="2" borderId="0" xfId="0" applyNumberFormat="1" applyFont="1" applyAlignment="1" applyProtection="1">
      <alignment horizontal="left" wrapText="1"/>
      <protection locked="0"/>
    </xf>
    <xf numFmtId="0" fontId="3" fillId="34" borderId="0" xfId="0" applyNumberFormat="1" applyFont="1" applyFill="1" applyBorder="1" applyAlignment="1">
      <alignment/>
    </xf>
    <xf numFmtId="0" fontId="21" fillId="34" borderId="0" xfId="0" applyNumberFormat="1" applyFont="1" applyFill="1" applyBorder="1" applyAlignment="1" applyProtection="1">
      <alignment/>
      <protection locked="0"/>
    </xf>
    <xf numFmtId="3" fontId="21" fillId="34" borderId="0" xfId="0" applyNumberFormat="1" applyFont="1" applyFill="1" applyBorder="1" applyAlignment="1" applyProtection="1">
      <alignment/>
      <protection locked="0"/>
    </xf>
    <xf numFmtId="0" fontId="21" fillId="34" borderId="0" xfId="0" applyNumberFormat="1" applyFont="1" applyFill="1" applyBorder="1" applyAlignment="1">
      <alignment/>
    </xf>
    <xf numFmtId="3" fontId="21" fillId="34" borderId="0" xfId="0" applyNumberFormat="1" applyFont="1" applyFill="1" applyBorder="1" applyAlignment="1">
      <alignment/>
    </xf>
    <xf numFmtId="165" fontId="21" fillId="34" borderId="0" xfId="0" applyNumberFormat="1" applyFont="1" applyFill="1" applyBorder="1" applyAlignment="1">
      <alignment/>
    </xf>
    <xf numFmtId="5" fontId="21" fillId="34" borderId="0" xfId="0" applyNumberFormat="1" applyFont="1" applyFill="1" applyBorder="1" applyAlignment="1" applyProtection="1">
      <alignment horizontal="right"/>
      <protection locked="0"/>
    </xf>
    <xf numFmtId="165" fontId="21" fillId="34" borderId="0" xfId="0" applyNumberFormat="1" applyFont="1" applyFill="1" applyBorder="1" applyAlignment="1" applyProtection="1">
      <alignment/>
      <protection locked="0"/>
    </xf>
    <xf numFmtId="5" fontId="21" fillId="34" borderId="0" xfId="0" applyNumberFormat="1" applyFont="1" applyFill="1" applyBorder="1" applyAlignment="1" applyProtection="1">
      <alignment/>
      <protection locked="0"/>
    </xf>
    <xf numFmtId="0" fontId="21" fillId="34" borderId="13" xfId="0" applyNumberFormat="1" applyFont="1" applyFill="1" applyBorder="1" applyAlignment="1">
      <alignment/>
    </xf>
    <xf numFmtId="3" fontId="21" fillId="34" borderId="13" xfId="0" applyNumberFormat="1" applyFont="1" applyFill="1" applyBorder="1" applyAlignment="1">
      <alignment/>
    </xf>
    <xf numFmtId="165" fontId="21" fillId="34" borderId="13" xfId="0" applyNumberFormat="1" applyFont="1" applyFill="1" applyBorder="1" applyAlignment="1">
      <alignment/>
    </xf>
    <xf numFmtId="3" fontId="21" fillId="34" borderId="0" xfId="0" applyNumberFormat="1" applyFont="1" applyFill="1" applyBorder="1" applyAlignment="1">
      <alignment/>
    </xf>
    <xf numFmtId="3" fontId="21" fillId="34" borderId="0" xfId="0" applyNumberFormat="1" applyFont="1" applyFill="1" applyBorder="1" applyAlignment="1" applyProtection="1">
      <alignment horizontal="right"/>
      <protection locked="0"/>
    </xf>
    <xf numFmtId="5" fontId="21" fillId="34" borderId="0" xfId="0" applyNumberFormat="1" applyFont="1" applyFill="1" applyBorder="1" applyAlignment="1" applyProtection="1">
      <alignment horizontal="left" wrapText="1"/>
      <protection locked="0"/>
    </xf>
    <xf numFmtId="3" fontId="3" fillId="34" borderId="0" xfId="0" applyNumberFormat="1" applyFont="1" applyFill="1" applyBorder="1" applyAlignment="1">
      <alignment/>
    </xf>
    <xf numFmtId="5" fontId="3" fillId="34" borderId="0" xfId="0" applyNumberFormat="1" applyFont="1" applyFill="1" applyBorder="1" applyAlignment="1" applyProtection="1">
      <alignment/>
      <protection locked="0"/>
    </xf>
    <xf numFmtId="37" fontId="3" fillId="34" borderId="0" xfId="0" applyNumberFormat="1" applyFont="1" applyFill="1" applyBorder="1" applyAlignment="1">
      <alignment/>
    </xf>
    <xf numFmtId="37" fontId="21" fillId="34" borderId="0" xfId="0" applyNumberFormat="1" applyFont="1" applyFill="1" applyBorder="1" applyAlignment="1">
      <alignment/>
    </xf>
    <xf numFmtId="0" fontId="21" fillId="34" borderId="0" xfId="0" applyNumberFormat="1" applyFont="1" applyFill="1" applyBorder="1" applyAlignment="1">
      <alignment horizontal="left" wrapText="1"/>
    </xf>
    <xf numFmtId="3" fontId="3" fillId="34" borderId="0" xfId="0" applyNumberFormat="1" applyFont="1" applyFill="1" applyBorder="1" applyAlignment="1">
      <alignment/>
    </xf>
    <xf numFmtId="0" fontId="21" fillId="35" borderId="0" xfId="0" applyNumberFormat="1" applyFont="1" applyFill="1" applyBorder="1" applyAlignment="1">
      <alignment/>
    </xf>
    <xf numFmtId="3" fontId="21" fillId="35" borderId="0" xfId="0" applyNumberFormat="1" applyFont="1" applyFill="1" applyBorder="1" applyAlignment="1">
      <alignment/>
    </xf>
    <xf numFmtId="165" fontId="21" fillId="35" borderId="0" xfId="0" applyNumberFormat="1" applyFont="1" applyFill="1" applyBorder="1" applyAlignment="1">
      <alignment/>
    </xf>
    <xf numFmtId="5" fontId="21" fillId="35" borderId="0" xfId="0" applyNumberFormat="1" applyFont="1" applyFill="1" applyBorder="1" applyAlignment="1">
      <alignment horizontal="right"/>
    </xf>
    <xf numFmtId="5" fontId="21" fillId="35" borderId="0" xfId="0" applyNumberFormat="1" applyFont="1" applyFill="1" applyBorder="1" applyAlignment="1">
      <alignment/>
    </xf>
    <xf numFmtId="0" fontId="21" fillId="35" borderId="13" xfId="0" applyNumberFormat="1" applyFont="1" applyFill="1" applyBorder="1" applyAlignment="1">
      <alignment/>
    </xf>
    <xf numFmtId="3" fontId="21" fillId="35" borderId="13" xfId="0" applyNumberFormat="1" applyFont="1" applyFill="1" applyBorder="1" applyAlignment="1">
      <alignment/>
    </xf>
    <xf numFmtId="165" fontId="21" fillId="35" borderId="13" xfId="0" applyNumberFormat="1" applyFont="1" applyFill="1" applyBorder="1" applyAlignment="1">
      <alignment/>
    </xf>
    <xf numFmtId="5" fontId="21" fillId="35" borderId="0" xfId="0" applyNumberFormat="1" applyFont="1" applyFill="1" applyBorder="1" applyAlignment="1">
      <alignment/>
    </xf>
    <xf numFmtId="3" fontId="21" fillId="35" borderId="0" xfId="0" applyNumberFormat="1" applyFont="1" applyFill="1" applyBorder="1" applyAlignment="1">
      <alignment/>
    </xf>
    <xf numFmtId="165" fontId="21" fillId="35" borderId="0" xfId="0" applyNumberFormat="1" applyFont="1" applyFill="1" applyBorder="1" applyAlignment="1">
      <alignment/>
    </xf>
    <xf numFmtId="0" fontId="21" fillId="35" borderId="0" xfId="0" applyNumberFormat="1" applyFont="1" applyFill="1" applyBorder="1" applyAlignment="1">
      <alignment/>
    </xf>
    <xf numFmtId="3" fontId="21" fillId="35" borderId="0" xfId="0" applyNumberFormat="1" applyFont="1" applyFill="1" applyBorder="1" applyAlignment="1">
      <alignment horizontal="right"/>
    </xf>
    <xf numFmtId="5" fontId="21" fillId="35" borderId="0" xfId="0" applyNumberFormat="1" applyFont="1" applyFill="1" applyBorder="1" applyAlignment="1">
      <alignment horizontal="left" wrapText="1"/>
    </xf>
    <xf numFmtId="3" fontId="21" fillId="34" borderId="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133"/>
  <sheetViews>
    <sheetView tabSelected="1" zoomScalePageLayoutView="0" workbookViewId="0" topLeftCell="A1">
      <selection activeCell="A1" sqref="A1"/>
    </sheetView>
  </sheetViews>
  <sheetFormatPr defaultColWidth="11.4453125" defaultRowHeight="15.75"/>
  <cols>
    <col min="1" max="1" width="18.6640625" style="2" customWidth="1"/>
    <col min="2" max="2" width="12.6640625" style="2" customWidth="1"/>
    <col min="3" max="3" width="15.6640625" style="2" customWidth="1"/>
    <col min="4" max="4" width="5.6640625" style="2" customWidth="1"/>
    <col min="5" max="5" width="12.6640625" style="2" customWidth="1"/>
    <col min="6" max="6" width="15.6640625" style="2" customWidth="1"/>
    <col min="7" max="7" width="2.6640625" style="2" customWidth="1"/>
    <col min="8" max="8" width="12.6640625" style="2" customWidth="1"/>
    <col min="9" max="9" width="5.6640625" style="2" customWidth="1"/>
    <col min="10" max="12" width="12.6640625" style="2" customWidth="1"/>
    <col min="13" max="14" width="11.4453125" style="2" customWidth="1"/>
    <col min="15" max="15" width="15.6640625" style="2" customWidth="1"/>
    <col min="16" max="16" width="11.6640625" style="2" customWidth="1"/>
    <col min="17" max="17" width="10.6640625" style="2" customWidth="1"/>
    <col min="18" max="18" width="11.6640625" style="2" customWidth="1"/>
    <col min="19" max="16384" width="11.4453125" style="2" customWidth="1"/>
  </cols>
  <sheetData>
    <row r="1" spans="1:12" ht="20.25">
      <c r="A1" s="21" t="s">
        <v>28</v>
      </c>
      <c r="B1" s="1"/>
      <c r="C1" s="1"/>
      <c r="E1" s="1"/>
      <c r="F1" s="1"/>
      <c r="G1" s="1"/>
      <c r="L1" s="25"/>
    </row>
    <row r="2" spans="1:5" ht="20.25">
      <c r="A2" s="21" t="s">
        <v>29</v>
      </c>
      <c r="B2" s="1"/>
      <c r="C2" s="1"/>
      <c r="E2" s="1"/>
    </row>
    <row r="4" spans="1:12" ht="14.25">
      <c r="A4" s="3"/>
      <c r="B4" s="4" t="s">
        <v>26</v>
      </c>
      <c r="C4" s="4"/>
      <c r="D4" s="3"/>
      <c r="E4" s="4" t="s">
        <v>25</v>
      </c>
      <c r="F4" s="4"/>
      <c r="G4" s="4"/>
      <c r="H4" s="4"/>
      <c r="I4" s="3"/>
      <c r="J4" s="4" t="s">
        <v>24</v>
      </c>
      <c r="K4" s="5"/>
      <c r="L4" s="5"/>
    </row>
    <row r="5" spans="1:13" ht="30.75">
      <c r="A5" s="8" t="s">
        <v>33</v>
      </c>
      <c r="B5" s="9" t="s">
        <v>0</v>
      </c>
      <c r="C5" s="9" t="s">
        <v>1</v>
      </c>
      <c r="D5" s="10"/>
      <c r="E5" s="9" t="s">
        <v>0</v>
      </c>
      <c r="F5" s="9" t="s">
        <v>1</v>
      </c>
      <c r="G5" s="9"/>
      <c r="H5" s="9" t="s">
        <v>30</v>
      </c>
      <c r="I5" s="10"/>
      <c r="J5" s="9" t="s">
        <v>2</v>
      </c>
      <c r="K5" s="22" t="s">
        <v>32</v>
      </c>
      <c r="L5" s="22" t="s">
        <v>31</v>
      </c>
      <c r="M5" s="7"/>
    </row>
    <row r="7" spans="1:16" ht="14.25">
      <c r="A7" s="6" t="s">
        <v>3</v>
      </c>
      <c r="B7" s="11">
        <f>+B9+B24</f>
        <v>11443199</v>
      </c>
      <c r="C7" s="24">
        <v>1</v>
      </c>
      <c r="E7" s="11">
        <f>+E9+E24+E39</f>
        <v>497857</v>
      </c>
      <c r="F7" s="24">
        <v>1</v>
      </c>
      <c r="G7" s="12"/>
      <c r="H7" s="11">
        <f aca="true" t="shared" si="0" ref="H7:H21">(E7/B7)*10000</f>
        <v>435.0680259951784</v>
      </c>
      <c r="J7" s="11">
        <f>+J9+J24+J39</f>
        <v>1574</v>
      </c>
      <c r="K7" s="11">
        <f>+K9+K24+K39</f>
        <v>216044</v>
      </c>
      <c r="L7" s="11">
        <f>+L9+L24+L39</f>
        <v>280239</v>
      </c>
      <c r="M7" s="13"/>
      <c r="O7" s="6"/>
      <c r="P7" s="14"/>
    </row>
    <row r="8" spans="2:13" ht="14.25">
      <c r="B8" s="13"/>
      <c r="C8" s="15"/>
      <c r="E8" s="13"/>
      <c r="F8" s="15"/>
      <c r="G8" s="15"/>
      <c r="H8" s="13"/>
      <c r="J8" s="13"/>
      <c r="K8" s="13"/>
      <c r="L8" s="13"/>
      <c r="M8" s="13"/>
    </row>
    <row r="9" spans="1:13" ht="14.25">
      <c r="A9" s="6" t="s">
        <v>4</v>
      </c>
      <c r="B9" s="11">
        <f>SUM(B10:B22)</f>
        <v>5878759</v>
      </c>
      <c r="C9" s="25">
        <f>(SUM(C10:C22))*0.1</f>
        <v>0.5137338780877619</v>
      </c>
      <c r="E9" s="11">
        <f>SUM(E10:E22)</f>
        <v>279872</v>
      </c>
      <c r="F9" s="25">
        <f>(SUM(F10:F22))*0.1</f>
        <v>0.5621533894270846</v>
      </c>
      <c r="H9" s="11">
        <f t="shared" si="0"/>
        <v>476.07326648362346</v>
      </c>
      <c r="J9" s="11">
        <f>SUM(J10:J22)</f>
        <v>1135</v>
      </c>
      <c r="K9" s="11">
        <f>SUM(K10:K22)</f>
        <v>125103</v>
      </c>
      <c r="L9" s="11">
        <f>SUM(L10:L22)</f>
        <v>153634</v>
      </c>
      <c r="M9" s="13"/>
    </row>
    <row r="10" spans="1:17" ht="14.25">
      <c r="A10" s="6" t="s">
        <v>5</v>
      </c>
      <c r="B10" s="13">
        <v>44637</v>
      </c>
      <c r="C10" s="25">
        <f>((B10/$B$7)*100)*0.1</f>
        <v>0.03900744887858719</v>
      </c>
      <c r="E10" s="13">
        <f>99+5155</f>
        <v>5254</v>
      </c>
      <c r="F10" s="25">
        <f>((E10/$E$7)*100)*0.1</f>
        <v>0.10553231148703344</v>
      </c>
      <c r="H10" s="11">
        <f t="shared" si="0"/>
        <v>1177.050429016287</v>
      </c>
      <c r="J10" s="11">
        <f>0+21</f>
        <v>21</v>
      </c>
      <c r="K10" s="11">
        <f>62+1950</f>
        <v>2012</v>
      </c>
      <c r="L10" s="11">
        <f>37+3184</f>
        <v>3221</v>
      </c>
      <c r="M10" s="13"/>
      <c r="Q10" s="14"/>
    </row>
    <row r="11" spans="1:17" ht="14.25">
      <c r="A11" s="6" t="s">
        <v>6</v>
      </c>
      <c r="B11" s="13">
        <v>212089</v>
      </c>
      <c r="C11" s="25">
        <f>((B11/$B$7)*100)*0.1</f>
        <v>0.18534065517867862</v>
      </c>
      <c r="E11" s="13">
        <v>18815</v>
      </c>
      <c r="F11" s="25">
        <f>((E11/$E$7)*100)*0.1</f>
        <v>0.3779197641089711</v>
      </c>
      <c r="H11" s="11">
        <f t="shared" si="0"/>
        <v>887.1275738015644</v>
      </c>
      <c r="J11" s="11">
        <v>72</v>
      </c>
      <c r="K11" s="11">
        <v>7539</v>
      </c>
      <c r="L11" s="11">
        <v>11204</v>
      </c>
      <c r="M11" s="13"/>
      <c r="Q11" s="14"/>
    </row>
    <row r="12" spans="1:17" ht="14.25">
      <c r="A12" s="6" t="s">
        <v>7</v>
      </c>
      <c r="B12" s="13">
        <v>370188</v>
      </c>
      <c r="C12" s="25">
        <f>((B12/$B$7)*100)*0.1</f>
        <v>0.3235004477331907</v>
      </c>
      <c r="E12" s="13">
        <v>28140</v>
      </c>
      <c r="F12" s="25">
        <f>((E12/$E$7)*100)*0.1</f>
        <v>0.5652225438228247</v>
      </c>
      <c r="H12" s="11">
        <f t="shared" si="0"/>
        <v>760.1542999773088</v>
      </c>
      <c r="J12" s="11">
        <v>129</v>
      </c>
      <c r="K12" s="11">
        <v>12089</v>
      </c>
      <c r="L12" s="11">
        <v>15922</v>
      </c>
      <c r="M12" s="13"/>
      <c r="Q12" s="14"/>
    </row>
    <row r="13" spans="1:17" ht="14.25">
      <c r="A13" s="6" t="s">
        <v>8</v>
      </c>
      <c r="B13" s="13">
        <v>507616</v>
      </c>
      <c r="C13" s="25">
        <f>((B13/$B$7)*100)*0.1</f>
        <v>0.4435962356330603</v>
      </c>
      <c r="E13" s="13">
        <v>29915</v>
      </c>
      <c r="F13" s="25">
        <f>((E13/$E$7)*100)*0.1</f>
        <v>0.6008753517576333</v>
      </c>
      <c r="H13" s="11">
        <f t="shared" si="0"/>
        <v>589.323425581542</v>
      </c>
      <c r="J13" s="11">
        <v>123</v>
      </c>
      <c r="K13" s="11">
        <v>13812</v>
      </c>
      <c r="L13" s="11">
        <v>15980</v>
      </c>
      <c r="M13" s="13"/>
      <c r="Q13" s="14"/>
    </row>
    <row r="14" spans="1:17" ht="14.25">
      <c r="A14" s="6" t="s">
        <v>9</v>
      </c>
      <c r="B14" s="13">
        <v>983379</v>
      </c>
      <c r="C14" s="25">
        <f>((B14/$B$7)*100)*0.1</f>
        <v>0.8593567235875214</v>
      </c>
      <c r="E14" s="13">
        <f>26062+23280</f>
        <v>49342</v>
      </c>
      <c r="F14" s="25">
        <f>((E14/$E$7)*100)*0.1</f>
        <v>0.9910878023207467</v>
      </c>
      <c r="H14" s="11">
        <f t="shared" si="0"/>
        <v>501.759748784548</v>
      </c>
      <c r="J14" s="11">
        <f>102+96</f>
        <v>198</v>
      </c>
      <c r="K14" s="11">
        <f>12397+11185</f>
        <v>23582</v>
      </c>
      <c r="L14" s="11">
        <f>13563+11999</f>
        <v>25562</v>
      </c>
      <c r="M14" s="13"/>
      <c r="Q14" s="14"/>
    </row>
    <row r="15" spans="1:17" ht="14.25">
      <c r="A15" s="6" t="s">
        <v>10</v>
      </c>
      <c r="B15" s="13">
        <v>1084974</v>
      </c>
      <c r="C15" s="25">
        <f>((B15/$B$7)*100)*0.1</f>
        <v>0.9481387154064174</v>
      </c>
      <c r="E15" s="13">
        <f>24801+26508</f>
        <v>51309</v>
      </c>
      <c r="F15" s="25">
        <f>((E15/$E$7)*100)*0.1</f>
        <v>1.030597139339208</v>
      </c>
      <c r="H15" s="11">
        <f t="shared" si="0"/>
        <v>472.9053415104878</v>
      </c>
      <c r="J15" s="11">
        <f>87+104</f>
        <v>191</v>
      </c>
      <c r="K15" s="11">
        <f>11652+12474</f>
        <v>24126</v>
      </c>
      <c r="L15" s="11">
        <f>13062+13930</f>
        <v>26992</v>
      </c>
      <c r="M15" s="13"/>
      <c r="Q15" s="14"/>
    </row>
    <row r="16" spans="1:17" ht="14.25">
      <c r="A16" s="6" t="s">
        <v>11</v>
      </c>
      <c r="B16" s="13">
        <v>1160457</v>
      </c>
      <c r="C16" s="25">
        <f>((B16/$B$7)*100)*0.1</f>
        <v>1.0141019132849127</v>
      </c>
      <c r="E16" s="13">
        <f>26451+22385</f>
        <v>48836</v>
      </c>
      <c r="F16" s="25">
        <f>((E16/$E$7)*100)*0.1</f>
        <v>0.9809242412982041</v>
      </c>
      <c r="H16" s="11">
        <f t="shared" si="0"/>
        <v>420.8342058344255</v>
      </c>
      <c r="J16" s="11">
        <f>86+76</f>
        <v>162</v>
      </c>
      <c r="K16" s="11">
        <f>12129+10074</f>
        <v>22203</v>
      </c>
      <c r="L16" s="11">
        <f>14236+12235</f>
        <v>26471</v>
      </c>
      <c r="M16" s="13"/>
      <c r="Q16" s="14"/>
    </row>
    <row r="17" spans="1:17" ht="14.25">
      <c r="A17" s="6" t="s">
        <v>12</v>
      </c>
      <c r="B17" s="13">
        <v>469586</v>
      </c>
      <c r="C17" s="25">
        <f>((B17/$B$7)*100)*0.1</f>
        <v>0.4103625218787159</v>
      </c>
      <c r="E17" s="13">
        <v>16869</v>
      </c>
      <c r="F17" s="25">
        <f>((E17/$E$7)*100)*0.1</f>
        <v>0.3388322349590344</v>
      </c>
      <c r="H17" s="11">
        <f t="shared" si="0"/>
        <v>359.2313229099675</v>
      </c>
      <c r="J17" s="11">
        <v>67</v>
      </c>
      <c r="K17" s="11">
        <v>7173</v>
      </c>
      <c r="L17" s="11">
        <v>9629</v>
      </c>
      <c r="M17" s="13"/>
      <c r="Q17" s="14"/>
    </row>
    <row r="18" spans="1:17" ht="14.25">
      <c r="A18" s="6" t="s">
        <v>13</v>
      </c>
      <c r="B18" s="13">
        <v>372376</v>
      </c>
      <c r="C18" s="25">
        <f>((B18/$B$7)*100)*0.1</f>
        <v>0.3254125004729884</v>
      </c>
      <c r="E18" s="13">
        <v>11863</v>
      </c>
      <c r="F18" s="25">
        <f>((E18/$E$7)*100)*0.1</f>
        <v>0.23828127353838557</v>
      </c>
      <c r="H18" s="11">
        <f t="shared" si="0"/>
        <v>318.57584806754465</v>
      </c>
      <c r="J18" s="11">
        <v>61</v>
      </c>
      <c r="K18" s="11">
        <v>4984</v>
      </c>
      <c r="L18" s="11">
        <v>6818</v>
      </c>
      <c r="M18" s="13"/>
      <c r="Q18" s="14"/>
    </row>
    <row r="19" spans="1:17" ht="14.25">
      <c r="A19" s="6" t="s">
        <v>14</v>
      </c>
      <c r="B19" s="13">
        <v>258284</v>
      </c>
      <c r="C19" s="25">
        <f>((B19/$B$7)*100)*0.1</f>
        <v>0.22570961144693893</v>
      </c>
      <c r="E19" s="13">
        <v>7565</v>
      </c>
      <c r="F19" s="25">
        <f>((E19/$E$7)*100)*0.1</f>
        <v>0.15195126311370533</v>
      </c>
      <c r="H19" s="11">
        <f t="shared" si="0"/>
        <v>292.8946431060383</v>
      </c>
      <c r="J19" s="11">
        <v>32</v>
      </c>
      <c r="K19" s="11">
        <v>2964</v>
      </c>
      <c r="L19" s="11">
        <v>4569</v>
      </c>
      <c r="M19" s="13"/>
      <c r="Q19" s="14"/>
    </row>
    <row r="20" spans="1:17" ht="14.25">
      <c r="A20" s="6" t="s">
        <v>15</v>
      </c>
      <c r="B20" s="13">
        <v>179271</v>
      </c>
      <c r="C20" s="25">
        <f>((B20/$B$7)*100)*0.1</f>
        <v>0.15666161184472982</v>
      </c>
      <c r="E20" s="13">
        <v>5038</v>
      </c>
      <c r="F20" s="25">
        <f>((E20/$E$7)*100)*0.1</f>
        <v>0.10119371626792434</v>
      </c>
      <c r="H20" s="11">
        <f t="shared" si="0"/>
        <v>281.02704843505086</v>
      </c>
      <c r="J20" s="11">
        <v>27</v>
      </c>
      <c r="K20" s="11">
        <v>1959</v>
      </c>
      <c r="L20" s="11">
        <v>3052</v>
      </c>
      <c r="M20" s="13"/>
      <c r="Q20" s="14"/>
    </row>
    <row r="21" spans="1:17" ht="14.25">
      <c r="A21" s="6" t="s">
        <v>35</v>
      </c>
      <c r="B21" s="13">
        <v>235902</v>
      </c>
      <c r="C21" s="25">
        <f>((B21/$B$7)*100)*0.1</f>
        <v>0.20615039553187878</v>
      </c>
      <c r="E21" s="13">
        <v>6107</v>
      </c>
      <c r="F21" s="25">
        <f>((E21/$E$7)*100)*0.1</f>
        <v>0.12266574538471892</v>
      </c>
      <c r="H21" s="11">
        <f t="shared" si="0"/>
        <v>258.8786869123619</v>
      </c>
      <c r="J21" s="11">
        <v>50</v>
      </c>
      <c r="K21" s="11">
        <v>2305</v>
      </c>
      <c r="L21" s="11">
        <v>3752</v>
      </c>
      <c r="M21" s="13"/>
      <c r="Q21" s="14"/>
    </row>
    <row r="22" spans="1:13" ht="14.25">
      <c r="A22" s="6" t="s">
        <v>17</v>
      </c>
      <c r="B22" s="23">
        <v>0</v>
      </c>
      <c r="C22" s="25">
        <v>0</v>
      </c>
      <c r="E22" s="13">
        <v>819</v>
      </c>
      <c r="F22" s="25">
        <f>((E22/$E$7)*100)*0.1</f>
        <v>0.016450506872455344</v>
      </c>
      <c r="H22" s="16" t="s">
        <v>18</v>
      </c>
      <c r="J22" s="11">
        <v>2</v>
      </c>
      <c r="K22" s="11">
        <v>355</v>
      </c>
      <c r="L22" s="11">
        <v>462</v>
      </c>
      <c r="M22" s="13"/>
    </row>
    <row r="23" spans="2:15" ht="14.25">
      <c r="B23" s="13"/>
      <c r="C23" s="12"/>
      <c r="E23" s="11"/>
      <c r="F23" s="12"/>
      <c r="H23" s="11"/>
      <c r="J23" s="11"/>
      <c r="K23" s="11"/>
      <c r="L23" s="11"/>
      <c r="M23" s="13"/>
      <c r="O23" s="6"/>
    </row>
    <row r="24" spans="1:16" ht="14.25">
      <c r="A24" s="6" t="s">
        <v>19</v>
      </c>
      <c r="B24" s="11">
        <f>SUM(B25:B37)</f>
        <v>5564440</v>
      </c>
      <c r="C24" s="25">
        <f>(SUM(C25:C37))*0.1</f>
        <v>0.48626612191223817</v>
      </c>
      <c r="E24" s="11">
        <f>SUM(E25:E37)</f>
        <v>189712</v>
      </c>
      <c r="F24" s="25">
        <f>(SUM(F25:F37))*0.1</f>
        <v>0.3810572112072342</v>
      </c>
      <c r="H24" s="11">
        <f aca="true" t="shared" si="1" ref="H24:H36">(E24/B24)*10000</f>
        <v>340.9363745498199</v>
      </c>
      <c r="J24" s="11">
        <f>SUM(J25:J37)</f>
        <v>382</v>
      </c>
      <c r="K24" s="11">
        <f>SUM(K25:K37)</f>
        <v>81917</v>
      </c>
      <c r="L24" s="11">
        <f>SUM(L25:L37)</f>
        <v>107413</v>
      </c>
      <c r="M24" s="13"/>
      <c r="O24" s="6"/>
      <c r="P24" s="14"/>
    </row>
    <row r="25" spans="1:16" ht="14.25">
      <c r="A25" s="6" t="s">
        <v>5</v>
      </c>
      <c r="B25" s="13">
        <v>41206</v>
      </c>
      <c r="C25" s="25">
        <f>((B25/$B$7)*100)*0.1</f>
        <v>0.036009161424178676</v>
      </c>
      <c r="E25" s="13">
        <f>29+4419</f>
        <v>4448</v>
      </c>
      <c r="F25" s="25">
        <f>((E25/$E$7)*100)*0.1</f>
        <v>0.08934292377128372</v>
      </c>
      <c r="H25" s="11">
        <f t="shared" si="1"/>
        <v>1079.4544483813038</v>
      </c>
      <c r="J25" s="11">
        <f>1+2</f>
        <v>3</v>
      </c>
      <c r="K25" s="11">
        <f>17+1721</f>
        <v>1738</v>
      </c>
      <c r="L25" s="11">
        <f>11+2696</f>
        <v>2707</v>
      </c>
      <c r="M25" s="13"/>
      <c r="O25" s="6"/>
      <c r="P25" s="14"/>
    </row>
    <row r="26" spans="1:16" ht="14.25">
      <c r="A26" s="6" t="s">
        <v>6</v>
      </c>
      <c r="B26" s="13">
        <v>186132</v>
      </c>
      <c r="C26" s="25">
        <f>((B26/$B$7)*100)*0.1</f>
        <v>0.16265731287203866</v>
      </c>
      <c r="E26" s="13">
        <v>13856</v>
      </c>
      <c r="F26" s="25">
        <f>((E26/$E$7)*100)*0.1</f>
        <v>0.2783128488702579</v>
      </c>
      <c r="H26" s="11">
        <f t="shared" si="1"/>
        <v>744.41793995659</v>
      </c>
      <c r="J26" s="11">
        <v>30</v>
      </c>
      <c r="K26" s="11">
        <v>5594</v>
      </c>
      <c r="L26" s="11">
        <v>8232</v>
      </c>
      <c r="M26" s="13"/>
      <c r="O26" s="6"/>
      <c r="P26" s="14"/>
    </row>
    <row r="27" spans="1:16" ht="14.25">
      <c r="A27" s="6" t="s">
        <v>7</v>
      </c>
      <c r="B27" s="13">
        <v>329496</v>
      </c>
      <c r="C27" s="25">
        <f>((B27/$B$7)*100)*0.1</f>
        <v>0.28794046140419305</v>
      </c>
      <c r="E27" s="13">
        <v>20709</v>
      </c>
      <c r="F27" s="25">
        <f>((E27/$E$7)*100)*0.1</f>
        <v>0.41596281663208523</v>
      </c>
      <c r="H27" s="11">
        <f t="shared" si="1"/>
        <v>628.505353631</v>
      </c>
      <c r="J27" s="11">
        <v>29</v>
      </c>
      <c r="K27" s="11">
        <v>8863</v>
      </c>
      <c r="L27" s="11">
        <v>11817</v>
      </c>
      <c r="M27" s="13"/>
      <c r="O27" s="6"/>
      <c r="P27" s="14"/>
    </row>
    <row r="28" spans="1:16" ht="14.25">
      <c r="A28" s="6" t="s">
        <v>8</v>
      </c>
      <c r="B28" s="13">
        <v>475068</v>
      </c>
      <c r="C28" s="25">
        <f>((B28/$B$7)*100)*0.1</f>
        <v>0.4151531403063078</v>
      </c>
      <c r="E28" s="13">
        <v>20746</v>
      </c>
      <c r="F28" s="25">
        <f>((E28/$E$7)*100)*0.1</f>
        <v>0.4167060019242473</v>
      </c>
      <c r="H28" s="11">
        <f t="shared" si="1"/>
        <v>436.6953783458368</v>
      </c>
      <c r="J28" s="11">
        <v>31</v>
      </c>
      <c r="K28" s="11">
        <v>9542</v>
      </c>
      <c r="L28" s="11">
        <v>11173</v>
      </c>
      <c r="M28" s="13"/>
      <c r="O28" s="6"/>
      <c r="P28" s="14"/>
    </row>
    <row r="29" spans="1:16" ht="14.25">
      <c r="A29" s="6" t="s">
        <v>9</v>
      </c>
      <c r="B29" s="13">
        <v>937296</v>
      </c>
      <c r="C29" s="25">
        <f>((B29/$B$7)*100)*0.1</f>
        <v>0.8190856420481721</v>
      </c>
      <c r="E29" s="13">
        <f>17822+15466</f>
        <v>33288</v>
      </c>
      <c r="F29" s="25">
        <f>((E29/$E$7)*100)*0.1</f>
        <v>0.6686257298782582</v>
      </c>
      <c r="H29" s="11">
        <f t="shared" si="1"/>
        <v>355.1492804834332</v>
      </c>
      <c r="J29" s="11">
        <f>30+38</f>
        <v>68</v>
      </c>
      <c r="K29" s="11">
        <f>8594+7329</f>
        <v>15923</v>
      </c>
      <c r="L29" s="11">
        <f>9198+8099</f>
        <v>17297</v>
      </c>
      <c r="M29" s="13"/>
      <c r="O29" s="6"/>
      <c r="P29" s="14"/>
    </row>
    <row r="30" spans="1:16" ht="14.25">
      <c r="A30" s="6" t="s">
        <v>10</v>
      </c>
      <c r="B30" s="13">
        <v>1022665</v>
      </c>
      <c r="C30" s="25">
        <f>((B30/$B$7)*100)*0.1</f>
        <v>0.8936880325160823</v>
      </c>
      <c r="E30" s="13">
        <f>16482+17312</f>
        <v>33794</v>
      </c>
      <c r="F30" s="25">
        <f>((E30/$E$7)*100)*0.1</f>
        <v>0.6787892909008009</v>
      </c>
      <c r="H30" s="11">
        <f t="shared" si="1"/>
        <v>330.45034297643906</v>
      </c>
      <c r="J30" s="11">
        <f>28+35</f>
        <v>63</v>
      </c>
      <c r="K30" s="11">
        <f>7410+7679</f>
        <v>15089</v>
      </c>
      <c r="L30" s="11">
        <f>9044+9598</f>
        <v>18642</v>
      </c>
      <c r="M30" s="13"/>
      <c r="O30" s="6"/>
      <c r="P30" s="14"/>
    </row>
    <row r="31" spans="1:16" ht="14.25">
      <c r="A31" s="6" t="s">
        <v>11</v>
      </c>
      <c r="B31" s="13">
        <v>1087380</v>
      </c>
      <c r="C31" s="25">
        <f>((B31/$B$7)*100)*0.1</f>
        <v>0.9502412743149885</v>
      </c>
      <c r="E31" s="13">
        <f>16760+13674</f>
        <v>30434</v>
      </c>
      <c r="F31" s="25">
        <f>((E31/$E$7)*100)*0.1</f>
        <v>0.6113000319368815</v>
      </c>
      <c r="H31" s="11">
        <f t="shared" si="1"/>
        <v>279.8837572881605</v>
      </c>
      <c r="J31" s="11">
        <f>31+30</f>
        <v>61</v>
      </c>
      <c r="K31" s="11">
        <f>7204+5662</f>
        <v>12866</v>
      </c>
      <c r="L31" s="11">
        <f>9525+7982</f>
        <v>17507</v>
      </c>
      <c r="M31" s="13"/>
      <c r="O31" s="6"/>
      <c r="P31" s="14"/>
    </row>
    <row r="32" spans="1:16" ht="14.25">
      <c r="A32" s="6" t="s">
        <v>12</v>
      </c>
      <c r="B32" s="13">
        <v>444416</v>
      </c>
      <c r="C32" s="25">
        <f>((B32/$B$7)*100)*0.1</f>
        <v>0.3883669243189776</v>
      </c>
      <c r="E32" s="13">
        <v>10672</v>
      </c>
      <c r="F32" s="25">
        <f>((E32/$E$7)*100)*0.1</f>
        <v>0.2143587415663534</v>
      </c>
      <c r="H32" s="11">
        <f t="shared" si="1"/>
        <v>240.13536866359448</v>
      </c>
      <c r="J32" s="11">
        <v>23</v>
      </c>
      <c r="K32" s="11">
        <v>4260</v>
      </c>
      <c r="L32" s="11">
        <v>6389</v>
      </c>
      <c r="M32" s="13"/>
      <c r="O32" s="6"/>
      <c r="P32" s="14"/>
    </row>
    <row r="33" spans="1:16" ht="14.25">
      <c r="A33" s="6" t="s">
        <v>13</v>
      </c>
      <c r="B33" s="13">
        <v>362151</v>
      </c>
      <c r="C33" s="25">
        <f>((B33/$B$7)*100)*0.1</f>
        <v>0.31647706205231596</v>
      </c>
      <c r="E33" s="13">
        <v>7710</v>
      </c>
      <c r="F33" s="25">
        <f>((E33/$E$7)*100)*0.1</f>
        <v>0.1548637460154221</v>
      </c>
      <c r="H33" s="11">
        <f t="shared" si="1"/>
        <v>212.89462130437306</v>
      </c>
      <c r="J33" s="11">
        <v>21</v>
      </c>
      <c r="K33" s="11">
        <v>2932</v>
      </c>
      <c r="L33" s="11">
        <v>4757</v>
      </c>
      <c r="M33" s="13"/>
      <c r="O33" s="6"/>
      <c r="P33" s="14"/>
    </row>
    <row r="34" spans="1:16" ht="14.25">
      <c r="A34" s="6" t="s">
        <v>14</v>
      </c>
      <c r="B34" s="13">
        <v>257640</v>
      </c>
      <c r="C34" s="25">
        <f>((B34/$B$7)*100)*0.1</f>
        <v>0.2251468317557005</v>
      </c>
      <c r="E34" s="13">
        <v>5275</v>
      </c>
      <c r="F34" s="25">
        <f>((E34/$E$7)*100)*0.1</f>
        <v>0.10595411935555793</v>
      </c>
      <c r="H34" s="11">
        <f t="shared" si="1"/>
        <v>204.74305232106815</v>
      </c>
      <c r="J34" s="11">
        <v>16</v>
      </c>
      <c r="K34" s="11">
        <v>1945</v>
      </c>
      <c r="L34" s="11">
        <v>3314</v>
      </c>
      <c r="M34" s="13"/>
      <c r="O34" s="6"/>
      <c r="P34" s="14"/>
    </row>
    <row r="35" spans="1:16" ht="14.25">
      <c r="A35" s="6" t="s">
        <v>15</v>
      </c>
      <c r="B35" s="13">
        <v>178309</v>
      </c>
      <c r="C35" s="25">
        <f>((B35/$B$7)*100)*0.1</f>
        <v>0.1558209378339047</v>
      </c>
      <c r="E35" s="13">
        <v>3742</v>
      </c>
      <c r="F35" s="25">
        <f>((E35/$E$7)*100)*0.1</f>
        <v>0.07516214495326973</v>
      </c>
      <c r="H35" s="11">
        <f t="shared" si="1"/>
        <v>209.86041085979957</v>
      </c>
      <c r="J35" s="11">
        <v>10</v>
      </c>
      <c r="K35" s="11">
        <v>1394</v>
      </c>
      <c r="L35" s="11">
        <v>2338</v>
      </c>
      <c r="M35" s="13"/>
      <c r="O35" s="6"/>
      <c r="P35" s="14"/>
    </row>
    <row r="36" spans="1:16" ht="14.25">
      <c r="A36" s="6" t="s">
        <v>35</v>
      </c>
      <c r="B36" s="13">
        <v>242681</v>
      </c>
      <c r="C36" s="25">
        <f>((B36/$B$7)*100)*0.1</f>
        <v>0.2120744382755207</v>
      </c>
      <c r="E36" s="13">
        <v>4722</v>
      </c>
      <c r="F36" s="25">
        <f>((E36/$E$7)*100)*0.1</f>
        <v>0.09484651215107953</v>
      </c>
      <c r="H36" s="11">
        <f t="shared" si="1"/>
        <v>194.57641924996187</v>
      </c>
      <c r="J36" s="11">
        <v>27</v>
      </c>
      <c r="K36" s="11">
        <v>1667</v>
      </c>
      <c r="L36" s="11">
        <v>3028</v>
      </c>
      <c r="M36" s="13"/>
      <c r="O36" s="6"/>
      <c r="P36" s="14"/>
    </row>
    <row r="37" spans="1:13" ht="14.25">
      <c r="A37" s="6" t="s">
        <v>20</v>
      </c>
      <c r="B37" s="23">
        <v>0</v>
      </c>
      <c r="C37" s="25">
        <v>0</v>
      </c>
      <c r="E37" s="13">
        <v>316</v>
      </c>
      <c r="F37" s="25">
        <f>((E37/$E$7)*100)*0.1</f>
        <v>0.006347204116844797</v>
      </c>
      <c r="H37" s="16" t="s">
        <v>18</v>
      </c>
      <c r="J37" s="23">
        <v>0</v>
      </c>
      <c r="K37" s="11">
        <v>104</v>
      </c>
      <c r="L37" s="11">
        <v>212</v>
      </c>
      <c r="M37" s="13"/>
    </row>
    <row r="38" spans="2:15" ht="14.25">
      <c r="B38" s="11"/>
      <c r="C38" s="25"/>
      <c r="E38" s="11"/>
      <c r="F38" s="25"/>
      <c r="H38" s="11"/>
      <c r="J38" s="11"/>
      <c r="K38" s="11"/>
      <c r="L38" s="11"/>
      <c r="M38" s="13"/>
      <c r="O38" s="1"/>
    </row>
    <row r="39" spans="1:13" ht="14.25">
      <c r="A39" s="1" t="s">
        <v>21</v>
      </c>
      <c r="B39" s="23">
        <v>0</v>
      </c>
      <c r="C39" s="25">
        <v>0</v>
      </c>
      <c r="E39" s="13">
        <v>28273</v>
      </c>
      <c r="F39" s="25">
        <f>((E39/$E$7)*100)*0.1</f>
        <v>0.5678939936568131</v>
      </c>
      <c r="H39" s="16" t="s">
        <v>18</v>
      </c>
      <c r="J39" s="11">
        <v>57</v>
      </c>
      <c r="K39" s="11">
        <v>9024</v>
      </c>
      <c r="L39" s="11">
        <v>19192</v>
      </c>
      <c r="M39" s="13"/>
    </row>
    <row r="40" spans="1:13" ht="14.25">
      <c r="A40" s="3"/>
      <c r="B40" s="17"/>
      <c r="C40" s="18"/>
      <c r="D40" s="3"/>
      <c r="E40" s="17"/>
      <c r="F40" s="18"/>
      <c r="G40" s="3"/>
      <c r="H40" s="17"/>
      <c r="I40" s="3"/>
      <c r="J40" s="17"/>
      <c r="K40" s="17"/>
      <c r="L40" s="17"/>
      <c r="M40" s="13"/>
    </row>
    <row r="41" spans="1:13" ht="14.25">
      <c r="A41" s="1" t="s">
        <v>22</v>
      </c>
      <c r="B41" s="11"/>
      <c r="C41" s="15"/>
      <c r="E41" s="13"/>
      <c r="F41" s="15"/>
      <c r="H41" s="13"/>
      <c r="J41" s="13"/>
      <c r="K41" s="13"/>
      <c r="L41" s="13"/>
      <c r="M41" s="13"/>
    </row>
    <row r="42" spans="2:13" ht="14.25">
      <c r="B42" s="13"/>
      <c r="C42" s="15"/>
      <c r="E42" s="13"/>
      <c r="F42" s="15"/>
      <c r="H42" s="13"/>
      <c r="J42" s="13"/>
      <c r="K42" s="13"/>
      <c r="L42" s="13"/>
      <c r="M42" s="13"/>
    </row>
    <row r="43" spans="1:15" ht="14.25">
      <c r="A43" s="1" t="s">
        <v>23</v>
      </c>
      <c r="B43" s="11"/>
      <c r="C43" s="15"/>
      <c r="E43" s="13"/>
      <c r="F43" s="15"/>
      <c r="H43" s="13"/>
      <c r="J43" s="13"/>
      <c r="K43" s="13"/>
      <c r="L43" s="13"/>
      <c r="M43" s="13"/>
      <c r="O43" s="19"/>
    </row>
    <row r="44" spans="1:15" s="19" customFormat="1" ht="36" customHeight="1">
      <c r="A44" s="26" t="s">
        <v>34</v>
      </c>
      <c r="B44" s="26"/>
      <c r="C44" s="26"/>
      <c r="D44" s="26"/>
      <c r="E44" s="26"/>
      <c r="F44" s="26"/>
      <c r="G44" s="26"/>
      <c r="H44" s="26"/>
      <c r="I44" s="26"/>
      <c r="J44" s="26"/>
      <c r="K44" s="26"/>
      <c r="L44" s="26"/>
      <c r="M44" s="20"/>
      <c r="O44" s="2"/>
    </row>
    <row r="45" spans="2:13" ht="14.25">
      <c r="B45" s="11"/>
      <c r="C45" s="12"/>
      <c r="E45" s="13"/>
      <c r="F45" s="15"/>
      <c r="H45" s="13"/>
      <c r="J45" s="13"/>
      <c r="K45" s="13"/>
      <c r="L45" s="13"/>
      <c r="M45" s="13"/>
    </row>
    <row r="46" spans="1:5" ht="14.25">
      <c r="A46" s="2" t="s">
        <v>27</v>
      </c>
      <c r="B46" s="1"/>
      <c r="C46" s="1"/>
      <c r="E46" s="1"/>
    </row>
    <row r="47" ht="14.25">
      <c r="B47" s="1"/>
    </row>
    <row r="48" spans="3:12" ht="14.25">
      <c r="C48" s="1"/>
      <c r="E48" s="1"/>
      <c r="F48" s="1"/>
      <c r="G48" s="1"/>
      <c r="J48" s="1"/>
      <c r="K48" s="1"/>
      <c r="L48" s="1"/>
    </row>
    <row r="49" spans="3:5" ht="14.25">
      <c r="C49" s="1"/>
      <c r="E49" s="1"/>
    </row>
    <row r="64" spans="4:17" ht="14.25">
      <c r="D64" s="6"/>
      <c r="E64" s="6"/>
      <c r="P64" s="6"/>
      <c r="Q64" s="6"/>
    </row>
    <row r="65" spans="6:18" ht="14.25">
      <c r="F65" s="14"/>
      <c r="G65" s="14"/>
      <c r="R65" s="14"/>
    </row>
    <row r="66" spans="4:18" ht="14.25">
      <c r="D66" s="14"/>
      <c r="E66" s="14"/>
      <c r="F66" s="14"/>
      <c r="G66" s="14"/>
      <c r="P66" s="14"/>
      <c r="Q66" s="14"/>
      <c r="R66" s="14"/>
    </row>
    <row r="67" spans="4:18" ht="14.25">
      <c r="D67" s="14"/>
      <c r="E67" s="14"/>
      <c r="F67" s="14"/>
      <c r="G67" s="14"/>
      <c r="P67" s="14"/>
      <c r="Q67" s="14"/>
      <c r="R67" s="14"/>
    </row>
    <row r="68" spans="16:18" ht="14.25">
      <c r="P68" s="14"/>
      <c r="Q68" s="14"/>
      <c r="R68" s="14"/>
    </row>
    <row r="70" spans="4:18" ht="14.25">
      <c r="D70" s="14"/>
      <c r="E70" s="14"/>
      <c r="F70" s="14"/>
      <c r="G70" s="14"/>
      <c r="P70" s="14"/>
      <c r="Q70" s="14"/>
      <c r="R70" s="14"/>
    </row>
    <row r="71" spans="4:18" ht="14.25">
      <c r="D71" s="14"/>
      <c r="E71" s="14"/>
      <c r="F71" s="14"/>
      <c r="G71" s="14"/>
      <c r="P71" s="14"/>
      <c r="Q71" s="14"/>
      <c r="R71" s="14"/>
    </row>
    <row r="72" spans="4:18" ht="14.25">
      <c r="D72" s="14"/>
      <c r="E72" s="14"/>
      <c r="F72" s="14"/>
      <c r="G72" s="14"/>
      <c r="P72" s="14"/>
      <c r="Q72" s="14"/>
      <c r="R72" s="14"/>
    </row>
    <row r="73" spans="16:18" ht="14.25">
      <c r="P73" s="14"/>
      <c r="Q73" s="14"/>
      <c r="R73" s="14"/>
    </row>
    <row r="75" spans="4:18" ht="14.25">
      <c r="D75" s="14"/>
      <c r="E75" s="14"/>
      <c r="F75" s="14"/>
      <c r="G75" s="14"/>
      <c r="P75" s="14"/>
      <c r="Q75" s="14"/>
      <c r="R75" s="14"/>
    </row>
    <row r="76" spans="4:18" ht="14.25">
      <c r="D76" s="14"/>
      <c r="E76" s="14"/>
      <c r="F76" s="14"/>
      <c r="G76" s="14"/>
      <c r="P76" s="14"/>
      <c r="Q76" s="14"/>
      <c r="R76" s="14"/>
    </row>
    <row r="77" spans="4:18" ht="14.25">
      <c r="D77" s="14"/>
      <c r="E77" s="14"/>
      <c r="F77" s="14"/>
      <c r="G77" s="14"/>
      <c r="P77" s="14"/>
      <c r="Q77" s="14"/>
      <c r="R77" s="14"/>
    </row>
    <row r="78" spans="4:18" ht="14.25">
      <c r="D78" s="14"/>
      <c r="E78" s="14"/>
      <c r="F78" s="14"/>
      <c r="G78" s="14"/>
      <c r="P78" s="14"/>
      <c r="Q78" s="14"/>
      <c r="R78" s="14"/>
    </row>
    <row r="79" spans="16:18" ht="14.25">
      <c r="P79" s="14"/>
      <c r="Q79" s="14"/>
      <c r="R79" s="14"/>
    </row>
    <row r="81" spans="4:18" ht="14.25">
      <c r="D81" s="14"/>
      <c r="E81" s="14"/>
      <c r="F81" s="14"/>
      <c r="G81" s="14"/>
      <c r="P81" s="14"/>
      <c r="Q81" s="14"/>
      <c r="R81" s="14"/>
    </row>
    <row r="83" spans="4:18" ht="14.25">
      <c r="D83" s="14"/>
      <c r="E83" s="14"/>
      <c r="F83" s="14"/>
      <c r="G83" s="14"/>
      <c r="P83" s="14"/>
      <c r="Q83" s="14"/>
      <c r="R83" s="14"/>
    </row>
    <row r="84" spans="4:18" ht="14.25">
      <c r="D84" s="14"/>
      <c r="E84" s="14"/>
      <c r="F84" s="14"/>
      <c r="G84" s="14"/>
      <c r="P84" s="14"/>
      <c r="Q84" s="14"/>
      <c r="R84" s="14"/>
    </row>
    <row r="85" spans="16:18" ht="14.25">
      <c r="P85" s="14"/>
      <c r="Q85" s="14"/>
      <c r="R85" s="14"/>
    </row>
    <row r="87" spans="4:18" ht="14.25">
      <c r="D87" s="14"/>
      <c r="E87" s="14"/>
      <c r="F87" s="14"/>
      <c r="G87" s="14"/>
      <c r="P87" s="14"/>
      <c r="Q87" s="14"/>
      <c r="R87" s="14"/>
    </row>
    <row r="88" spans="4:18" ht="14.25">
      <c r="D88" s="14"/>
      <c r="E88" s="14"/>
      <c r="F88" s="14"/>
      <c r="G88" s="14"/>
      <c r="P88" s="14"/>
      <c r="Q88" s="14"/>
      <c r="R88" s="14"/>
    </row>
    <row r="89" spans="16:18" ht="14.25">
      <c r="P89" s="14"/>
      <c r="Q89" s="14"/>
      <c r="R89" s="14"/>
    </row>
    <row r="91" spans="4:18" ht="14.25">
      <c r="D91" s="14"/>
      <c r="E91" s="14"/>
      <c r="F91" s="14"/>
      <c r="G91" s="14"/>
      <c r="P91" s="14"/>
      <c r="Q91" s="14"/>
      <c r="R91" s="14"/>
    </row>
    <row r="92" spans="4:18" ht="14.25">
      <c r="D92" s="14"/>
      <c r="E92" s="14"/>
      <c r="F92" s="14"/>
      <c r="G92" s="14"/>
      <c r="P92" s="14"/>
      <c r="Q92" s="14"/>
      <c r="R92" s="14"/>
    </row>
    <row r="93" spans="16:18" ht="14.25">
      <c r="P93" s="14"/>
      <c r="Q93" s="14"/>
      <c r="R93" s="14"/>
    </row>
    <row r="95" spans="4:18" ht="14.25">
      <c r="D95" s="14"/>
      <c r="E95" s="14"/>
      <c r="F95" s="14"/>
      <c r="G95" s="14"/>
      <c r="P95" s="14"/>
      <c r="Q95" s="14"/>
      <c r="R95" s="14"/>
    </row>
    <row r="96" spans="4:18" ht="14.25">
      <c r="D96" s="14"/>
      <c r="E96" s="14"/>
      <c r="F96" s="14"/>
      <c r="G96" s="14"/>
      <c r="P96" s="14"/>
      <c r="Q96" s="14"/>
      <c r="R96" s="14"/>
    </row>
    <row r="97" spans="4:18" ht="14.25">
      <c r="D97" s="14"/>
      <c r="E97" s="14"/>
      <c r="F97" s="14"/>
      <c r="G97" s="14"/>
      <c r="P97" s="14"/>
      <c r="Q97" s="14"/>
      <c r="R97" s="14"/>
    </row>
    <row r="98" spans="4:18" ht="14.25">
      <c r="D98" s="14"/>
      <c r="E98" s="14"/>
      <c r="F98" s="14"/>
      <c r="G98" s="14"/>
      <c r="P98" s="14"/>
      <c r="Q98" s="14"/>
      <c r="R98" s="14"/>
    </row>
    <row r="100" spans="4:18" ht="14.25">
      <c r="D100" s="14"/>
      <c r="E100" s="14"/>
      <c r="F100" s="14"/>
      <c r="G100" s="14"/>
      <c r="P100" s="14"/>
      <c r="Q100" s="14"/>
      <c r="R100" s="14"/>
    </row>
    <row r="101" spans="6:18" ht="14.25">
      <c r="F101" s="14"/>
      <c r="G101" s="14"/>
      <c r="R101" s="14"/>
    </row>
    <row r="104" spans="4:18" ht="14.25">
      <c r="D104" s="14"/>
      <c r="E104" s="14"/>
      <c r="F104" s="14"/>
      <c r="G104" s="14"/>
      <c r="P104" s="14"/>
      <c r="Q104" s="14"/>
      <c r="R104" s="14"/>
    </row>
    <row r="110" ht="14.25">
      <c r="P110" s="14"/>
    </row>
    <row r="111" ht="14.25">
      <c r="P111" s="14"/>
    </row>
    <row r="112" ht="14.25">
      <c r="P112" s="14"/>
    </row>
    <row r="113" ht="14.25">
      <c r="P113" s="14"/>
    </row>
    <row r="114" ht="14.25">
      <c r="P114" s="14"/>
    </row>
    <row r="115" ht="14.25">
      <c r="P115" s="14"/>
    </row>
    <row r="116" ht="14.25">
      <c r="P116" s="14"/>
    </row>
    <row r="117" ht="14.25">
      <c r="P117" s="14"/>
    </row>
    <row r="118" ht="14.25">
      <c r="P118" s="14"/>
    </row>
    <row r="119" ht="14.25">
      <c r="P119" s="14"/>
    </row>
    <row r="120" ht="14.25">
      <c r="P120" s="14"/>
    </row>
    <row r="121" ht="14.25">
      <c r="P121" s="14"/>
    </row>
    <row r="122" ht="14.25">
      <c r="P122" s="14"/>
    </row>
    <row r="123" ht="14.25">
      <c r="P123" s="14"/>
    </row>
    <row r="124" ht="14.25">
      <c r="P124" s="14"/>
    </row>
    <row r="125" ht="14.25">
      <c r="P125" s="14"/>
    </row>
    <row r="126" ht="14.25">
      <c r="P126" s="14"/>
    </row>
    <row r="127" ht="14.25">
      <c r="P127" s="14"/>
    </row>
    <row r="128" ht="14.25">
      <c r="P128" s="14"/>
    </row>
    <row r="129" ht="14.25">
      <c r="P129" s="14"/>
    </row>
    <row r="130" ht="14.25">
      <c r="P130" s="14"/>
    </row>
    <row r="133" ht="14.25">
      <c r="P133" s="14"/>
    </row>
  </sheetData>
  <sheetProtection/>
  <mergeCells count="4">
    <mergeCell ref="B4:C4"/>
    <mergeCell ref="E4:H4"/>
    <mergeCell ref="J4:L4"/>
    <mergeCell ref="A44:L44"/>
  </mergeCells>
  <printOptions/>
  <pageMargins left="0.75" right="0.75" top="1" bottom="1" header="0.5" footer="0.5"/>
  <pageSetup fitToHeight="2" fitToWidth="1" horizontalDpi="600" verticalDpi="600" orientation="landscape" scale="75" r:id="rId1"/>
</worksheet>
</file>

<file path=xl/worksheets/sheet10.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1">
      <selection activeCell="A1" sqref="A1"/>
    </sheetView>
  </sheetViews>
  <sheetFormatPr defaultColWidth="8.88671875" defaultRowHeight="15.75"/>
  <cols>
    <col min="1" max="1" width="18.77734375" style="0" customWidth="1"/>
    <col min="2" max="3" width="12.77734375" style="0" customWidth="1"/>
    <col min="4" max="4" width="3.77734375" style="0" customWidth="1"/>
    <col min="5" max="7" width="12.77734375" style="0" customWidth="1"/>
    <col min="8" max="8" width="3.77734375" style="0" customWidth="1"/>
    <col min="9" max="16384" width="12.77734375" style="0" customWidth="1"/>
  </cols>
  <sheetData>
    <row r="1" spans="1:11" ht="20.25">
      <c r="A1" s="21" t="s">
        <v>28</v>
      </c>
      <c r="B1" s="1"/>
      <c r="C1" s="1"/>
      <c r="D1" s="2"/>
      <c r="E1" s="1"/>
      <c r="F1" s="1"/>
      <c r="G1" s="2"/>
      <c r="H1" s="2"/>
      <c r="I1" s="2"/>
      <c r="J1" s="2"/>
      <c r="K1" s="25"/>
    </row>
    <row r="2" spans="1:11" ht="20.25">
      <c r="A2" s="21" t="s">
        <v>48</v>
      </c>
      <c r="B2" s="1"/>
      <c r="C2" s="1"/>
      <c r="D2" s="2"/>
      <c r="E2" s="1"/>
      <c r="F2" s="2"/>
      <c r="G2" s="2"/>
      <c r="H2" s="2"/>
      <c r="I2" s="2"/>
      <c r="J2" s="2"/>
      <c r="K2" s="40"/>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29.25">
      <c r="A5" s="8" t="s">
        <v>33</v>
      </c>
      <c r="B5" s="9" t="s">
        <v>0</v>
      </c>
      <c r="C5" s="9" t="s">
        <v>1</v>
      </c>
      <c r="D5" s="10"/>
      <c r="E5" s="9" t="s">
        <v>0</v>
      </c>
      <c r="F5" s="9" t="s">
        <v>1</v>
      </c>
      <c r="G5" s="9" t="s">
        <v>30</v>
      </c>
      <c r="H5" s="10"/>
      <c r="I5" s="9" t="s">
        <v>2</v>
      </c>
      <c r="J5" s="22" t="s">
        <v>32</v>
      </c>
      <c r="K5" s="22" t="s">
        <v>49</v>
      </c>
    </row>
    <row r="6" spans="1:11" ht="15.75">
      <c r="A6" s="2"/>
      <c r="B6" s="2"/>
      <c r="C6" s="2"/>
      <c r="D6" s="2"/>
      <c r="E6" s="2"/>
      <c r="F6" s="2"/>
      <c r="G6" s="2"/>
      <c r="H6" s="2"/>
      <c r="I6" s="2"/>
      <c r="J6" s="2"/>
      <c r="K6" s="2"/>
    </row>
    <row r="7" spans="1:11" ht="15.75">
      <c r="A7" s="28" t="s">
        <v>3</v>
      </c>
      <c r="B7" s="29">
        <v>11014800</v>
      </c>
      <c r="C7" s="24">
        <v>1</v>
      </c>
      <c r="D7" s="30"/>
      <c r="E7" s="29">
        <v>548530</v>
      </c>
      <c r="F7" s="24">
        <v>1</v>
      </c>
      <c r="G7" s="29">
        <v>497.9936085993391</v>
      </c>
      <c r="H7" s="30"/>
      <c r="I7" s="29">
        <v>2118</v>
      </c>
      <c r="J7" s="29">
        <v>309540</v>
      </c>
      <c r="K7" s="29">
        <v>236872</v>
      </c>
    </row>
    <row r="8" spans="1:11" ht="15.75">
      <c r="A8" s="30"/>
      <c r="B8" s="31"/>
      <c r="C8" s="32"/>
      <c r="D8" s="30"/>
      <c r="E8" s="31"/>
      <c r="F8" s="32"/>
      <c r="G8" s="31"/>
      <c r="H8" s="30"/>
      <c r="I8" s="31"/>
      <c r="J8" s="31"/>
      <c r="K8" s="31"/>
    </row>
    <row r="9" spans="1:11" ht="15.75">
      <c r="A9" s="28" t="s">
        <v>4</v>
      </c>
      <c r="B9" s="29">
        <v>5784347</v>
      </c>
      <c r="C9" s="25">
        <v>0.5251431710062825</v>
      </c>
      <c r="D9" s="30"/>
      <c r="E9" s="29">
        <v>341731</v>
      </c>
      <c r="F9" s="25">
        <v>0.6229941844566388</v>
      </c>
      <c r="G9" s="29">
        <v>590.7857879203997</v>
      </c>
      <c r="H9" s="30"/>
      <c r="I9" s="29">
        <v>1527</v>
      </c>
      <c r="J9" s="29">
        <v>195662</v>
      </c>
      <c r="K9" s="29">
        <v>144542</v>
      </c>
    </row>
    <row r="10" spans="1:11" ht="15.75">
      <c r="A10" s="28" t="s">
        <v>5</v>
      </c>
      <c r="B10" s="31">
        <v>77488</v>
      </c>
      <c r="C10" s="25">
        <v>0.007034898500199731</v>
      </c>
      <c r="D10" s="30"/>
      <c r="E10" s="31">
        <v>10137</v>
      </c>
      <c r="F10" s="25">
        <v>0.018480301897799572</v>
      </c>
      <c r="G10" s="29">
        <v>1308.2025603964485</v>
      </c>
      <c r="H10" s="30"/>
      <c r="I10" s="29">
        <v>59</v>
      </c>
      <c r="J10" s="29">
        <v>5504</v>
      </c>
      <c r="K10" s="29">
        <v>4574</v>
      </c>
    </row>
    <row r="11" spans="1:11" ht="15.75">
      <c r="A11" s="28" t="s">
        <v>6</v>
      </c>
      <c r="B11" s="31">
        <v>237654</v>
      </c>
      <c r="C11" s="25">
        <v>0.02157587972546029</v>
      </c>
      <c r="D11" s="30"/>
      <c r="E11" s="31">
        <v>26097</v>
      </c>
      <c r="F11" s="25">
        <v>0.04757624924799008</v>
      </c>
      <c r="G11" s="29">
        <v>1098.1090156277614</v>
      </c>
      <c r="H11" s="30"/>
      <c r="I11" s="29">
        <v>135</v>
      </c>
      <c r="J11" s="29">
        <v>15030</v>
      </c>
      <c r="K11" s="29">
        <v>10932</v>
      </c>
    </row>
    <row r="12" spans="1:11" ht="15.75">
      <c r="A12" s="28" t="s">
        <v>7</v>
      </c>
      <c r="B12" s="31">
        <v>363249</v>
      </c>
      <c r="C12" s="25">
        <v>0.032978265606275196</v>
      </c>
      <c r="D12" s="30"/>
      <c r="E12" s="31">
        <v>31484</v>
      </c>
      <c r="F12" s="25">
        <v>0.057397043005852</v>
      </c>
      <c r="G12" s="29">
        <v>866.7332876346528</v>
      </c>
      <c r="H12" s="30"/>
      <c r="I12" s="29">
        <v>187</v>
      </c>
      <c r="J12" s="29">
        <v>19167</v>
      </c>
      <c r="K12" s="29">
        <v>12130</v>
      </c>
    </row>
    <row r="13" spans="1:11" ht="15.75">
      <c r="A13" s="28" t="s">
        <v>8</v>
      </c>
      <c r="B13" s="31">
        <v>495507</v>
      </c>
      <c r="C13" s="25">
        <v>0.04498556487634819</v>
      </c>
      <c r="D13" s="30"/>
      <c r="E13" s="31">
        <v>35264</v>
      </c>
      <c r="F13" s="25">
        <v>0.06428818843089712</v>
      </c>
      <c r="G13" s="29">
        <v>711.6751125614775</v>
      </c>
      <c r="H13" s="30"/>
      <c r="I13" s="29">
        <v>163</v>
      </c>
      <c r="J13" s="29">
        <v>22006</v>
      </c>
      <c r="K13" s="29">
        <v>13095</v>
      </c>
    </row>
    <row r="14" spans="1:11" ht="15.75">
      <c r="A14" s="28" t="s">
        <v>9</v>
      </c>
      <c r="B14" s="31">
        <v>1260266</v>
      </c>
      <c r="C14" s="25">
        <v>0.11441569524639576</v>
      </c>
      <c r="D14" s="30"/>
      <c r="E14" s="31">
        <v>74060</v>
      </c>
      <c r="F14" s="25">
        <v>0.13501540480921737</v>
      </c>
      <c r="G14" s="29">
        <v>587.6537175485175</v>
      </c>
      <c r="H14" s="30"/>
      <c r="I14" s="29">
        <v>323</v>
      </c>
      <c r="J14" s="29">
        <v>45791</v>
      </c>
      <c r="K14" s="29">
        <v>27946</v>
      </c>
    </row>
    <row r="15" spans="1:11" ht="15.75">
      <c r="A15" s="28" t="s">
        <v>10</v>
      </c>
      <c r="B15" s="31">
        <v>1252326</v>
      </c>
      <c r="C15" s="25">
        <v>0.11369484693321713</v>
      </c>
      <c r="D15" s="30"/>
      <c r="E15" s="31">
        <v>62048</v>
      </c>
      <c r="F15" s="25">
        <v>0.11311687601407398</v>
      </c>
      <c r="G15" s="29">
        <v>495.46204422810035</v>
      </c>
      <c r="H15" s="30"/>
      <c r="I15" s="29">
        <v>278</v>
      </c>
      <c r="J15" s="29">
        <v>37659</v>
      </c>
      <c r="K15" s="29">
        <v>24111</v>
      </c>
    </row>
    <row r="16" spans="1:11" ht="15.75">
      <c r="A16" s="28" t="s">
        <v>11</v>
      </c>
      <c r="B16" s="31">
        <v>941941</v>
      </c>
      <c r="C16" s="25">
        <v>0.08551594218687585</v>
      </c>
      <c r="D16" s="30"/>
      <c r="E16" s="31">
        <v>38138</v>
      </c>
      <c r="F16" s="25">
        <v>0.06952764661914572</v>
      </c>
      <c r="G16" s="29">
        <v>404.8873549404899</v>
      </c>
      <c r="H16" s="30"/>
      <c r="I16" s="29">
        <v>160</v>
      </c>
      <c r="J16" s="29">
        <v>22326</v>
      </c>
      <c r="K16" s="29">
        <v>15652</v>
      </c>
    </row>
    <row r="17" spans="1:11" ht="15.75">
      <c r="A17" s="28" t="s">
        <v>12</v>
      </c>
      <c r="B17" s="31">
        <v>311919</v>
      </c>
      <c r="C17" s="25">
        <v>0.02831817191415187</v>
      </c>
      <c r="D17" s="30"/>
      <c r="E17" s="31">
        <v>10862</v>
      </c>
      <c r="F17" s="25">
        <v>0.019802016298105848</v>
      </c>
      <c r="G17" s="29">
        <v>348.2314318781479</v>
      </c>
      <c r="H17" s="30"/>
      <c r="I17" s="29">
        <v>39</v>
      </c>
      <c r="J17" s="29">
        <v>6262</v>
      </c>
      <c r="K17" s="29">
        <v>4561</v>
      </c>
    </row>
    <row r="18" spans="1:11" ht="15.75">
      <c r="A18" s="28" t="s">
        <v>13</v>
      </c>
      <c r="B18" s="31">
        <v>255114</v>
      </c>
      <c r="C18" s="25">
        <v>0.023161019718923634</v>
      </c>
      <c r="D18" s="30"/>
      <c r="E18" s="31">
        <v>7692</v>
      </c>
      <c r="F18" s="25">
        <v>0.014022934023663246</v>
      </c>
      <c r="G18" s="29">
        <v>301.51226510501186</v>
      </c>
      <c r="H18" s="30"/>
      <c r="I18" s="29">
        <v>31</v>
      </c>
      <c r="J18" s="29">
        <v>4337</v>
      </c>
      <c r="K18" s="29">
        <v>3324</v>
      </c>
    </row>
    <row r="19" spans="1:11" ht="15.75">
      <c r="A19" s="28" t="s">
        <v>14</v>
      </c>
      <c r="B19" s="31">
        <v>227507</v>
      </c>
      <c r="C19" s="25">
        <v>0.020654664633039183</v>
      </c>
      <c r="D19" s="30"/>
      <c r="E19" s="31">
        <v>6312</v>
      </c>
      <c r="F19" s="25">
        <v>0.011507119027218203</v>
      </c>
      <c r="G19" s="29">
        <v>277.44201277323333</v>
      </c>
      <c r="H19" s="30"/>
      <c r="I19" s="29">
        <v>38</v>
      </c>
      <c r="J19" s="29">
        <v>3469</v>
      </c>
      <c r="K19" s="29">
        <v>2805</v>
      </c>
    </row>
    <row r="20" spans="1:11" ht="15.75">
      <c r="A20" s="28" t="s">
        <v>15</v>
      </c>
      <c r="B20" s="31">
        <v>180445</v>
      </c>
      <c r="C20" s="25">
        <v>0.016382049605984675</v>
      </c>
      <c r="D20" s="30"/>
      <c r="E20" s="31">
        <v>4780</v>
      </c>
      <c r="F20" s="25">
        <v>0.008714199770295153</v>
      </c>
      <c r="G20" s="29">
        <v>264.9006622516556</v>
      </c>
      <c r="H20" s="30"/>
      <c r="I20" s="29">
        <v>43</v>
      </c>
      <c r="J20" s="29">
        <v>2647</v>
      </c>
      <c r="K20" s="29">
        <v>2090</v>
      </c>
    </row>
    <row r="21" spans="1:11" ht="15.75">
      <c r="A21" s="28" t="s">
        <v>16</v>
      </c>
      <c r="B21" s="31">
        <v>180931</v>
      </c>
      <c r="C21" s="25">
        <v>0.016426172059410975</v>
      </c>
      <c r="D21" s="30"/>
      <c r="E21" s="31">
        <v>4535</v>
      </c>
      <c r="F21" s="25">
        <v>0.008267551455708894</v>
      </c>
      <c r="G21" s="29">
        <v>250.64803709701488</v>
      </c>
      <c r="H21" s="30"/>
      <c r="I21" s="29">
        <v>55</v>
      </c>
      <c r="J21" s="29">
        <v>2526</v>
      </c>
      <c r="K21" s="29">
        <v>1954</v>
      </c>
    </row>
    <row r="22" spans="1:11" ht="15.75">
      <c r="A22" s="28" t="s">
        <v>17</v>
      </c>
      <c r="B22" s="40">
        <v>0</v>
      </c>
      <c r="C22" s="25">
        <v>0</v>
      </c>
      <c r="D22" s="30"/>
      <c r="E22" s="31">
        <v>30322</v>
      </c>
      <c r="F22" s="25">
        <v>0.05527865385667147</v>
      </c>
      <c r="G22" s="33" t="s">
        <v>18</v>
      </c>
      <c r="H22" s="30"/>
      <c r="I22" s="29">
        <v>16</v>
      </c>
      <c r="J22" s="29">
        <v>8938</v>
      </c>
      <c r="K22" s="29">
        <v>21368</v>
      </c>
    </row>
    <row r="23" spans="1:11" ht="15.75">
      <c r="A23" s="30"/>
      <c r="B23" s="31"/>
      <c r="C23" s="25"/>
      <c r="D23" s="30"/>
      <c r="E23" s="29"/>
      <c r="F23" s="25"/>
      <c r="G23" s="29"/>
      <c r="H23" s="30"/>
      <c r="I23" s="29"/>
      <c r="J23" s="29"/>
      <c r="K23" s="29"/>
    </row>
    <row r="24" spans="1:11" ht="15.75">
      <c r="A24" s="28" t="s">
        <v>19</v>
      </c>
      <c r="B24" s="29">
        <v>5230453</v>
      </c>
      <c r="C24" s="25">
        <v>0.47485682899371756</v>
      </c>
      <c r="D24" s="30"/>
      <c r="E24" s="29">
        <v>189444</v>
      </c>
      <c r="F24" s="25">
        <v>0.34536670738154707</v>
      </c>
      <c r="G24" s="29">
        <v>362.1942497141261</v>
      </c>
      <c r="H24" s="30"/>
      <c r="I24" s="29">
        <v>511</v>
      </c>
      <c r="J24" s="29">
        <v>107780</v>
      </c>
      <c r="K24" s="29">
        <v>81153</v>
      </c>
    </row>
    <row r="25" spans="1:11" ht="15.75">
      <c r="A25" s="28" t="s">
        <v>5</v>
      </c>
      <c r="B25" s="31">
        <v>64377</v>
      </c>
      <c r="C25" s="25">
        <v>0.005844590914042924</v>
      </c>
      <c r="D25" s="30"/>
      <c r="E25" s="31">
        <v>6973</v>
      </c>
      <c r="F25" s="25">
        <v>0.012712157949428473</v>
      </c>
      <c r="G25" s="29">
        <v>1083.1508147319694</v>
      </c>
      <c r="H25" s="30"/>
      <c r="I25" s="29">
        <v>27</v>
      </c>
      <c r="J25" s="29">
        <v>4014</v>
      </c>
      <c r="K25" s="29">
        <v>2932</v>
      </c>
    </row>
    <row r="26" spans="1:11" ht="15.75">
      <c r="A26" s="28" t="s">
        <v>6</v>
      </c>
      <c r="B26" s="31">
        <v>198732</v>
      </c>
      <c r="C26" s="25">
        <v>0.01804227039982569</v>
      </c>
      <c r="D26" s="30"/>
      <c r="E26" s="31">
        <v>15702</v>
      </c>
      <c r="F26" s="25">
        <v>0.028625599329116</v>
      </c>
      <c r="G26" s="29">
        <v>790.1092929170944</v>
      </c>
      <c r="H26" s="30"/>
      <c r="I26" s="29">
        <v>58</v>
      </c>
      <c r="J26" s="29">
        <v>9118</v>
      </c>
      <c r="K26" s="29">
        <v>6526</v>
      </c>
    </row>
    <row r="27" spans="1:11" ht="15.75">
      <c r="A27" s="28" t="s">
        <v>7</v>
      </c>
      <c r="B27" s="31">
        <v>311033</v>
      </c>
      <c r="C27" s="25">
        <v>0.028237734684243017</v>
      </c>
      <c r="D27" s="30"/>
      <c r="E27" s="31">
        <v>17498</v>
      </c>
      <c r="F27" s="25">
        <v>0.03189980493318506</v>
      </c>
      <c r="G27" s="29">
        <v>562.576961287066</v>
      </c>
      <c r="H27" s="30"/>
      <c r="I27" s="29">
        <v>42</v>
      </c>
      <c r="J27" s="29">
        <v>10625</v>
      </c>
      <c r="K27" s="29">
        <v>6831</v>
      </c>
    </row>
    <row r="28" spans="1:11" ht="15.75">
      <c r="A28" s="28" t="s">
        <v>8</v>
      </c>
      <c r="B28" s="31">
        <v>435394</v>
      </c>
      <c r="C28" s="25">
        <v>0.03952808947960925</v>
      </c>
      <c r="D28" s="30"/>
      <c r="E28" s="31">
        <v>18834</v>
      </c>
      <c r="F28" s="25">
        <v>0.0343354055384391</v>
      </c>
      <c r="G28" s="29">
        <v>432.5737148421889</v>
      </c>
      <c r="H28" s="30"/>
      <c r="I28" s="29">
        <v>37</v>
      </c>
      <c r="J28" s="29">
        <v>11889</v>
      </c>
      <c r="K28" s="29">
        <v>6908</v>
      </c>
    </row>
    <row r="29" spans="1:11" ht="15.75">
      <c r="A29" s="28" t="s">
        <v>9</v>
      </c>
      <c r="B29" s="31">
        <v>1124754</v>
      </c>
      <c r="C29" s="25">
        <v>0.10211297526963721</v>
      </c>
      <c r="D29" s="30"/>
      <c r="E29" s="31">
        <v>40210</v>
      </c>
      <c r="F29" s="25">
        <v>0.07330501522250378</v>
      </c>
      <c r="G29" s="29">
        <v>357.5003956420693</v>
      </c>
      <c r="H29" s="30"/>
      <c r="I29" s="29">
        <v>87</v>
      </c>
      <c r="J29" s="29">
        <v>24895</v>
      </c>
      <c r="K29" s="29">
        <v>15228</v>
      </c>
    </row>
    <row r="30" spans="1:11" ht="15.75">
      <c r="A30" s="28" t="s">
        <v>10</v>
      </c>
      <c r="B30" s="31">
        <v>1131384</v>
      </c>
      <c r="C30" s="25">
        <v>0.1027148926898355</v>
      </c>
      <c r="D30" s="30"/>
      <c r="E30" s="31">
        <v>34568</v>
      </c>
      <c r="F30" s="25">
        <v>0.06301934260660311</v>
      </c>
      <c r="G30" s="29">
        <v>305.5372888426918</v>
      </c>
      <c r="H30" s="30"/>
      <c r="I30" s="29">
        <v>96</v>
      </c>
      <c r="J30" s="29">
        <v>20619</v>
      </c>
      <c r="K30" s="29">
        <v>13853</v>
      </c>
    </row>
    <row r="31" spans="1:11" ht="15.75">
      <c r="A31" s="28" t="s">
        <v>11</v>
      </c>
      <c r="B31" s="31">
        <v>880692</v>
      </c>
      <c r="C31" s="25">
        <v>0.07995533282492646</v>
      </c>
      <c r="D31" s="30"/>
      <c r="E31" s="31">
        <v>21217</v>
      </c>
      <c r="F31" s="25">
        <v>0.03867974404316993</v>
      </c>
      <c r="G31" s="29">
        <v>240.91282764008304</v>
      </c>
      <c r="H31" s="30"/>
      <c r="I31" s="29">
        <v>56</v>
      </c>
      <c r="J31" s="29">
        <v>12336</v>
      </c>
      <c r="K31" s="29">
        <v>8825</v>
      </c>
    </row>
    <row r="32" spans="1:11" ht="15.75">
      <c r="A32" s="28" t="s">
        <v>12</v>
      </c>
      <c r="B32" s="31">
        <v>285849</v>
      </c>
      <c r="C32" s="25">
        <v>0.025951356356901625</v>
      </c>
      <c r="D32" s="30"/>
      <c r="E32" s="31">
        <v>5682</v>
      </c>
      <c r="F32" s="25">
        <v>0.010358594789710681</v>
      </c>
      <c r="G32" s="29">
        <v>198.77627698540138</v>
      </c>
      <c r="H32" s="30"/>
      <c r="I32" s="29">
        <v>16</v>
      </c>
      <c r="J32" s="29">
        <v>3309</v>
      </c>
      <c r="K32" s="29">
        <v>2357</v>
      </c>
    </row>
    <row r="33" spans="1:11" ht="15.75">
      <c r="A33" s="28" t="s">
        <v>13</v>
      </c>
      <c r="B33" s="31">
        <v>231165</v>
      </c>
      <c r="C33" s="25">
        <v>0.02098676326397211</v>
      </c>
      <c r="D33" s="30"/>
      <c r="E33" s="31">
        <v>4111</v>
      </c>
      <c r="F33" s="25">
        <v>0.007494576413322881</v>
      </c>
      <c r="G33" s="29">
        <v>177.83834057923994</v>
      </c>
      <c r="H33" s="30"/>
      <c r="I33" s="29">
        <v>15</v>
      </c>
      <c r="J33" s="29">
        <v>2291</v>
      </c>
      <c r="K33" s="29">
        <v>1805</v>
      </c>
    </row>
    <row r="34" spans="1:11" ht="15.75">
      <c r="A34" s="28" t="s">
        <v>14</v>
      </c>
      <c r="B34" s="31">
        <v>214150</v>
      </c>
      <c r="C34" s="25">
        <v>0.01944202345934561</v>
      </c>
      <c r="D34" s="30"/>
      <c r="E34" s="31">
        <v>3777</v>
      </c>
      <c r="F34" s="25">
        <v>0.00688567626200937</v>
      </c>
      <c r="G34" s="29">
        <v>176.37170207798272</v>
      </c>
      <c r="H34" s="30"/>
      <c r="I34" s="29">
        <v>22</v>
      </c>
      <c r="J34" s="29">
        <v>2087</v>
      </c>
      <c r="K34" s="29">
        <v>1668</v>
      </c>
    </row>
    <row r="35" spans="1:11" ht="15.75">
      <c r="A35" s="28" t="s">
        <v>15</v>
      </c>
      <c r="B35" s="31">
        <v>177301</v>
      </c>
      <c r="C35" s="25">
        <v>0.016096615462831827</v>
      </c>
      <c r="D35" s="30"/>
      <c r="E35" s="31">
        <v>3344</v>
      </c>
      <c r="F35" s="25">
        <v>0.006096293730516107</v>
      </c>
      <c r="G35" s="29">
        <v>188.60581722607319</v>
      </c>
      <c r="H35" s="30"/>
      <c r="I35" s="29">
        <v>19</v>
      </c>
      <c r="J35" s="29">
        <v>1803</v>
      </c>
      <c r="K35" s="29">
        <v>1522</v>
      </c>
    </row>
    <row r="36" spans="1:11" ht="15.75">
      <c r="A36" s="28" t="s">
        <v>16</v>
      </c>
      <c r="B36" s="31">
        <v>175622</v>
      </c>
      <c r="C36" s="25">
        <v>0.01594418418854632</v>
      </c>
      <c r="D36" s="30"/>
      <c r="E36" s="31">
        <v>2951</v>
      </c>
      <c r="F36" s="25">
        <v>0.005379833372832844</v>
      </c>
      <c r="G36" s="29">
        <v>168.03134003712518</v>
      </c>
      <c r="H36" s="30"/>
      <c r="I36" s="29">
        <v>30</v>
      </c>
      <c r="J36" s="29">
        <v>1601</v>
      </c>
      <c r="K36" s="29">
        <v>1320</v>
      </c>
    </row>
    <row r="37" spans="1:11" ht="15.75">
      <c r="A37" s="28" t="s">
        <v>20</v>
      </c>
      <c r="B37" s="40">
        <v>0</v>
      </c>
      <c r="C37" s="25">
        <v>0</v>
      </c>
      <c r="D37" s="30"/>
      <c r="E37" s="31">
        <v>14577</v>
      </c>
      <c r="F37" s="25">
        <v>0.026574663190709714</v>
      </c>
      <c r="G37" s="33" t="s">
        <v>18</v>
      </c>
      <c r="H37" s="30"/>
      <c r="I37" s="62">
        <v>6</v>
      </c>
      <c r="J37" s="29">
        <v>3193</v>
      </c>
      <c r="K37" s="29">
        <v>11378</v>
      </c>
    </row>
    <row r="38" spans="1:11" ht="15.75">
      <c r="A38" s="30"/>
      <c r="B38" s="29"/>
      <c r="C38" s="25"/>
      <c r="D38" s="30"/>
      <c r="E38" s="29"/>
      <c r="F38" s="25"/>
      <c r="G38" s="29"/>
      <c r="H38" s="30"/>
      <c r="I38" s="29"/>
      <c r="J38" s="29"/>
      <c r="K38" s="29"/>
    </row>
    <row r="39" spans="1:11" ht="15.75">
      <c r="A39" s="35" t="s">
        <v>38</v>
      </c>
      <c r="B39" s="40">
        <v>0</v>
      </c>
      <c r="C39" s="25">
        <v>0</v>
      </c>
      <c r="D39" s="30"/>
      <c r="E39" s="31">
        <v>17355</v>
      </c>
      <c r="F39" s="25">
        <v>0.031639108161814304</v>
      </c>
      <c r="G39" s="33" t="s">
        <v>18</v>
      </c>
      <c r="H39" s="30"/>
      <c r="I39" s="29">
        <v>80</v>
      </c>
      <c r="J39" s="29">
        <v>6098</v>
      </c>
      <c r="K39" s="29">
        <v>11177</v>
      </c>
    </row>
    <row r="40" spans="1:11" ht="15.75">
      <c r="A40" s="36"/>
      <c r="B40" s="37"/>
      <c r="C40" s="38"/>
      <c r="D40" s="36"/>
      <c r="E40" s="37"/>
      <c r="F40" s="38"/>
      <c r="G40" s="37"/>
      <c r="H40" s="36"/>
      <c r="I40" s="37"/>
      <c r="J40" s="37"/>
      <c r="K40" s="37"/>
    </row>
    <row r="41" spans="1:12" ht="15.75">
      <c r="A41" s="35" t="s">
        <v>22</v>
      </c>
      <c r="B41" s="29"/>
      <c r="C41" s="32"/>
      <c r="D41" s="30"/>
      <c r="E41" s="31"/>
      <c r="F41" s="32"/>
      <c r="G41" s="30"/>
      <c r="H41" s="31"/>
      <c r="I41" s="30"/>
      <c r="J41" s="31"/>
      <c r="K41" s="31"/>
      <c r="L41" s="31"/>
    </row>
    <row r="42" spans="1:12" ht="15.75">
      <c r="A42" s="30"/>
      <c r="B42" s="31"/>
      <c r="C42" s="32"/>
      <c r="D42" s="30"/>
      <c r="E42" s="31"/>
      <c r="F42" s="32"/>
      <c r="G42" s="30"/>
      <c r="H42" s="31"/>
      <c r="I42" s="30"/>
      <c r="J42" s="31"/>
      <c r="K42" s="31"/>
      <c r="L42" s="31"/>
    </row>
    <row r="43" spans="1:12" ht="15.75">
      <c r="A43" s="35" t="s">
        <v>23</v>
      </c>
      <c r="B43" s="29"/>
      <c r="C43" s="32"/>
      <c r="D43" s="30"/>
      <c r="E43" s="31"/>
      <c r="F43" s="32"/>
      <c r="G43" s="30"/>
      <c r="H43" s="31"/>
      <c r="I43" s="30"/>
      <c r="J43" s="31"/>
      <c r="K43" s="31"/>
      <c r="L43" s="31"/>
    </row>
    <row r="44" spans="1:12" ht="15.75">
      <c r="A44" s="30"/>
      <c r="B44" s="31"/>
      <c r="C44" s="34"/>
      <c r="D44" s="30"/>
      <c r="E44" s="29"/>
      <c r="F44" s="34"/>
      <c r="G44" s="35"/>
      <c r="H44" s="29"/>
      <c r="I44" s="30"/>
      <c r="J44" s="31"/>
      <c r="K44" s="31"/>
      <c r="L44" s="31"/>
    </row>
    <row r="45" spans="1:12" ht="15.75">
      <c r="A45" s="35" t="s">
        <v>27</v>
      </c>
      <c r="B45" s="29"/>
      <c r="C45" s="34"/>
      <c r="D45" s="30"/>
      <c r="E45" s="29"/>
      <c r="F45" s="34"/>
      <c r="G45" s="35"/>
      <c r="H45" s="31"/>
      <c r="I45" s="30"/>
      <c r="J45" s="31"/>
      <c r="K45" s="31"/>
      <c r="L45" s="31"/>
    </row>
    <row r="46" spans="1:12" ht="15.75">
      <c r="A46" s="30"/>
      <c r="B46" s="29"/>
      <c r="C46" s="34"/>
      <c r="D46" s="30"/>
      <c r="E46" s="31"/>
      <c r="F46" s="32"/>
      <c r="G46" s="30"/>
      <c r="H46" s="31"/>
      <c r="I46" s="30"/>
      <c r="J46" s="31"/>
      <c r="K46" s="31"/>
      <c r="L46" s="31"/>
    </row>
    <row r="47" spans="1:12" ht="15.75">
      <c r="A47" s="30"/>
      <c r="B47" s="35"/>
      <c r="C47" s="35"/>
      <c r="D47" s="30"/>
      <c r="E47" s="35"/>
      <c r="F47" s="30"/>
      <c r="G47" s="30"/>
      <c r="H47" s="30"/>
      <c r="I47" s="30"/>
      <c r="J47" s="30"/>
      <c r="K47" s="30"/>
      <c r="L47" s="30"/>
    </row>
    <row r="48" spans="1:12" ht="15.75">
      <c r="A48" s="30"/>
      <c r="B48" s="35"/>
      <c r="C48" s="30"/>
      <c r="D48" s="30"/>
      <c r="E48" s="30"/>
      <c r="F48" s="30"/>
      <c r="G48" s="30"/>
      <c r="H48" s="30"/>
      <c r="I48" s="30"/>
      <c r="J48" s="30"/>
      <c r="K48" s="30"/>
      <c r="L48" s="30"/>
    </row>
    <row r="49" spans="1:12" ht="15.75">
      <c r="A49" s="30"/>
      <c r="B49" s="30"/>
      <c r="C49" s="35"/>
      <c r="D49" s="30"/>
      <c r="E49" s="35"/>
      <c r="F49" s="35"/>
      <c r="G49" s="35"/>
      <c r="H49" s="30"/>
      <c r="I49" s="30"/>
      <c r="J49" s="35"/>
      <c r="K49" s="35"/>
      <c r="L49" s="35"/>
    </row>
    <row r="50" spans="1:12" ht="15.75">
      <c r="A50" s="30"/>
      <c r="B50" s="30"/>
      <c r="C50" s="35"/>
      <c r="D50" s="30"/>
      <c r="E50" s="35"/>
      <c r="F50" s="30"/>
      <c r="G50" s="30"/>
      <c r="H50" s="30"/>
      <c r="I50" s="30"/>
      <c r="J50" s="30"/>
      <c r="K50" s="30"/>
      <c r="L50" s="30"/>
    </row>
    <row r="51" spans="1:12" ht="15.75">
      <c r="A51" s="30"/>
      <c r="B51" s="30"/>
      <c r="C51" s="30"/>
      <c r="D51" s="30"/>
      <c r="E51" s="30"/>
      <c r="F51" s="30"/>
      <c r="G51" s="30"/>
      <c r="H51" s="30"/>
      <c r="I51" s="30"/>
      <c r="J51" s="30"/>
      <c r="K51" s="30"/>
      <c r="L51" s="30"/>
    </row>
    <row r="52" spans="1:12" ht="15.75">
      <c r="A52" s="30"/>
      <c r="B52" s="30"/>
      <c r="C52" s="30"/>
      <c r="D52" s="30"/>
      <c r="E52" s="30"/>
      <c r="F52" s="30"/>
      <c r="G52" s="30"/>
      <c r="H52" s="30"/>
      <c r="I52" s="30"/>
      <c r="J52" s="30"/>
      <c r="K52" s="30"/>
      <c r="L52" s="30"/>
    </row>
    <row r="53" spans="1:12" ht="15.75">
      <c r="A53" s="30"/>
      <c r="B53" s="30"/>
      <c r="C53" s="30"/>
      <c r="D53" s="30"/>
      <c r="E53" s="30"/>
      <c r="F53" s="30"/>
      <c r="G53" s="30"/>
      <c r="H53" s="30"/>
      <c r="I53" s="30"/>
      <c r="J53" s="30"/>
      <c r="K53" s="30"/>
      <c r="L53" s="30"/>
    </row>
    <row r="54" spans="1:12" ht="15.75">
      <c r="A54" s="30"/>
      <c r="B54" s="30"/>
      <c r="C54" s="30"/>
      <c r="D54" s="30"/>
      <c r="E54" s="30"/>
      <c r="F54" s="30"/>
      <c r="G54" s="30"/>
      <c r="H54" s="30"/>
      <c r="I54" s="30"/>
      <c r="J54" s="30"/>
      <c r="K54" s="30"/>
      <c r="L54" s="30"/>
    </row>
    <row r="55" spans="1:12" ht="15.75">
      <c r="A55" s="30"/>
      <c r="B55" s="30"/>
      <c r="C55" s="30"/>
      <c r="D55" s="30"/>
      <c r="E55" s="30"/>
      <c r="F55" s="30"/>
      <c r="G55" s="30"/>
      <c r="H55" s="30"/>
      <c r="I55" s="30"/>
      <c r="J55" s="30"/>
      <c r="K55" s="30"/>
      <c r="L55" s="30"/>
    </row>
    <row r="56" spans="1:12" ht="15.75">
      <c r="A56" s="30"/>
      <c r="B56" s="30"/>
      <c r="C56" s="30"/>
      <c r="D56" s="30"/>
      <c r="E56" s="30"/>
      <c r="F56" s="30"/>
      <c r="G56" s="30"/>
      <c r="H56" s="30"/>
      <c r="I56" s="30"/>
      <c r="J56" s="30"/>
      <c r="K56" s="30"/>
      <c r="L56" s="30"/>
    </row>
    <row r="57" spans="1:12" ht="15.75">
      <c r="A57" s="30"/>
      <c r="B57" s="30"/>
      <c r="C57" s="30"/>
      <c r="D57" s="30"/>
      <c r="E57" s="30"/>
      <c r="F57" s="30"/>
      <c r="G57" s="30"/>
      <c r="H57" s="30"/>
      <c r="I57" s="30"/>
      <c r="J57" s="30"/>
      <c r="K57" s="30"/>
      <c r="L57" s="30"/>
    </row>
    <row r="58" spans="1:12" ht="15.75">
      <c r="A58" s="30"/>
      <c r="B58" s="30"/>
      <c r="C58" s="30"/>
      <c r="D58" s="30"/>
      <c r="E58" s="30"/>
      <c r="F58" s="30"/>
      <c r="G58" s="30"/>
      <c r="H58" s="30"/>
      <c r="I58" s="30"/>
      <c r="J58" s="30"/>
      <c r="K58" s="30"/>
      <c r="L58" s="30"/>
    </row>
    <row r="59" spans="1:12" ht="15.75">
      <c r="A59" s="30"/>
      <c r="B59" s="30"/>
      <c r="C59" s="30"/>
      <c r="D59" s="30"/>
      <c r="E59" s="30"/>
      <c r="F59" s="30"/>
      <c r="G59" s="30"/>
      <c r="H59" s="30"/>
      <c r="I59" s="30"/>
      <c r="J59" s="30"/>
      <c r="K59" s="30"/>
      <c r="L59" s="30"/>
    </row>
    <row r="60" spans="1:12" ht="15.75">
      <c r="A60" s="30"/>
      <c r="B60" s="30"/>
      <c r="C60" s="30"/>
      <c r="D60" s="30"/>
      <c r="E60" s="30"/>
      <c r="F60" s="30"/>
      <c r="G60" s="30"/>
      <c r="H60" s="30"/>
      <c r="I60" s="30"/>
      <c r="J60" s="30"/>
      <c r="K60" s="30"/>
      <c r="L60" s="30"/>
    </row>
    <row r="61" spans="1:12" ht="15.75">
      <c r="A61" s="30"/>
      <c r="B61" s="30"/>
      <c r="C61" s="30"/>
      <c r="D61" s="30"/>
      <c r="E61" s="30"/>
      <c r="F61" s="30"/>
      <c r="G61" s="30"/>
      <c r="H61" s="30"/>
      <c r="I61" s="30"/>
      <c r="J61" s="30"/>
      <c r="K61" s="30"/>
      <c r="L61" s="30"/>
    </row>
    <row r="62" spans="1:12" ht="15.75">
      <c r="A62" s="30"/>
      <c r="B62" s="30"/>
      <c r="C62" s="30"/>
      <c r="D62" s="30"/>
      <c r="E62" s="30"/>
      <c r="F62" s="30"/>
      <c r="G62" s="30"/>
      <c r="H62" s="30"/>
      <c r="I62" s="30"/>
      <c r="J62" s="30"/>
      <c r="K62" s="30"/>
      <c r="L62" s="30"/>
    </row>
    <row r="63" spans="1:12" ht="15.75">
      <c r="A63" s="30"/>
      <c r="B63" s="30"/>
      <c r="C63" s="30"/>
      <c r="D63" s="30"/>
      <c r="E63" s="30"/>
      <c r="F63" s="30"/>
      <c r="G63" s="30"/>
      <c r="H63" s="30"/>
      <c r="I63" s="30"/>
      <c r="J63" s="30"/>
      <c r="K63" s="30"/>
      <c r="L63" s="30"/>
    </row>
    <row r="64" spans="1:12" ht="15.75">
      <c r="A64" s="30"/>
      <c r="B64" s="30"/>
      <c r="C64" s="30"/>
      <c r="D64" s="30"/>
      <c r="E64" s="30"/>
      <c r="F64" s="30"/>
      <c r="G64" s="30"/>
      <c r="H64" s="30"/>
      <c r="I64" s="30"/>
      <c r="J64" s="30"/>
      <c r="K64" s="30"/>
      <c r="L64" s="30"/>
    </row>
    <row r="65" spans="1:12" ht="15.75">
      <c r="A65" s="30"/>
      <c r="B65" s="30"/>
      <c r="C65" s="30"/>
      <c r="D65" s="28"/>
      <c r="E65" s="28"/>
      <c r="F65" s="30"/>
      <c r="G65" s="30"/>
      <c r="H65" s="30"/>
      <c r="I65" s="30"/>
      <c r="J65" s="30"/>
      <c r="K65" s="30"/>
      <c r="L65" s="30"/>
    </row>
    <row r="66" spans="1:12" ht="15.75">
      <c r="A66" s="30"/>
      <c r="B66" s="30"/>
      <c r="C66" s="30"/>
      <c r="D66" s="30"/>
      <c r="E66" s="30"/>
      <c r="F66" s="45"/>
      <c r="G66" s="45"/>
      <c r="H66" s="30"/>
      <c r="I66" s="30"/>
      <c r="J66" s="30"/>
      <c r="K66" s="30"/>
      <c r="L66" s="30"/>
    </row>
    <row r="67" spans="1:12" ht="15.75">
      <c r="A67" s="30"/>
      <c r="B67" s="30"/>
      <c r="C67" s="30"/>
      <c r="D67" s="45"/>
      <c r="E67" s="45"/>
      <c r="F67" s="45"/>
      <c r="G67" s="45"/>
      <c r="H67" s="30"/>
      <c r="I67" s="30"/>
      <c r="J67" s="30"/>
      <c r="K67" s="30"/>
      <c r="L67" s="30"/>
    </row>
    <row r="68" spans="1:12" ht="15.75">
      <c r="A68" s="30"/>
      <c r="B68" s="30"/>
      <c r="C68" s="30"/>
      <c r="D68" s="45"/>
      <c r="E68" s="45"/>
      <c r="F68" s="45"/>
      <c r="G68" s="45"/>
      <c r="H68" s="30"/>
      <c r="I68" s="30"/>
      <c r="J68" s="30"/>
      <c r="K68" s="30"/>
      <c r="L68" s="30"/>
    </row>
  </sheetData>
  <sheetProtection/>
  <mergeCells count="3">
    <mergeCell ref="B4:C4"/>
    <mergeCell ref="E4:G4"/>
    <mergeCell ref="I4:K4"/>
  </mergeCells>
  <printOptions/>
  <pageMargins left="0.7" right="0.7" top="0.75" bottom="0.75" header="0.3" footer="0.3"/>
  <pageSetup fitToHeight="2" fitToWidth="1" horizontalDpi="1200" verticalDpi="1200" orientation="landscape" scale="82" r:id="rId1"/>
</worksheet>
</file>

<file path=xl/worksheets/sheet11.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
    </sheetView>
  </sheetViews>
  <sheetFormatPr defaultColWidth="8.88671875" defaultRowHeight="15.75"/>
  <cols>
    <col min="1" max="1" width="18.77734375" style="0" customWidth="1"/>
    <col min="2" max="3" width="12.77734375" style="0" customWidth="1"/>
    <col min="4" max="4" width="3.77734375" style="0" customWidth="1"/>
    <col min="5" max="7" width="12.77734375" style="0" customWidth="1"/>
    <col min="8" max="8" width="1.77734375" style="0" customWidth="1"/>
    <col min="9" max="16384" width="12.77734375" style="0" customWidth="1"/>
  </cols>
  <sheetData>
    <row r="1" spans="1:11" ht="20.25">
      <c r="A1" s="21" t="s">
        <v>28</v>
      </c>
      <c r="B1" s="1"/>
      <c r="C1" s="1"/>
      <c r="D1" s="2"/>
      <c r="E1" s="1"/>
      <c r="F1" s="1"/>
      <c r="G1" s="2"/>
      <c r="H1" s="2"/>
      <c r="I1" s="2"/>
      <c r="J1" s="2"/>
      <c r="K1" s="25"/>
    </row>
    <row r="2" spans="1:11" ht="20.25">
      <c r="A2" s="21" t="s">
        <v>50</v>
      </c>
      <c r="B2" s="1"/>
      <c r="C2" s="1"/>
      <c r="D2" s="2"/>
      <c r="E2" s="1"/>
      <c r="F2" s="2"/>
      <c r="G2" s="2"/>
      <c r="H2" s="2"/>
      <c r="I2" s="2"/>
      <c r="J2" s="2"/>
      <c r="K2" s="40"/>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29.25">
      <c r="A5" s="8" t="s">
        <v>33</v>
      </c>
      <c r="B5" s="9" t="s">
        <v>0</v>
      </c>
      <c r="C5" s="9" t="s">
        <v>1</v>
      </c>
      <c r="D5" s="10"/>
      <c r="E5" s="9" t="s">
        <v>0</v>
      </c>
      <c r="F5" s="9" t="s">
        <v>1</v>
      </c>
      <c r="G5" s="9" t="s">
        <v>30</v>
      </c>
      <c r="H5" s="10"/>
      <c r="I5" s="9" t="s">
        <v>2</v>
      </c>
      <c r="J5" s="22" t="s">
        <v>32</v>
      </c>
      <c r="K5" s="22" t="s">
        <v>49</v>
      </c>
    </row>
    <row r="6" spans="1:11" ht="15.75">
      <c r="A6" s="2"/>
      <c r="B6" s="2"/>
      <c r="C6" s="2"/>
      <c r="D6" s="2"/>
      <c r="E6" s="2"/>
      <c r="F6" s="2"/>
      <c r="G6" s="2"/>
      <c r="H6" s="2"/>
      <c r="I6" s="2"/>
      <c r="J6" s="2"/>
      <c r="K6" s="2"/>
    </row>
    <row r="7" spans="1:11" ht="15.75">
      <c r="A7" s="28" t="s">
        <v>3</v>
      </c>
      <c r="B7" s="29">
        <v>10871308</v>
      </c>
      <c r="C7" s="24">
        <v>1</v>
      </c>
      <c r="D7" s="30"/>
      <c r="E7" s="29">
        <v>675949</v>
      </c>
      <c r="F7" s="24">
        <v>1</v>
      </c>
      <c r="G7" s="29">
        <v>621.7733873421671</v>
      </c>
      <c r="H7" s="30"/>
      <c r="I7" s="29">
        <v>2000</v>
      </c>
      <c r="J7" s="29">
        <v>342710</v>
      </c>
      <c r="K7" s="29">
        <v>331239</v>
      </c>
    </row>
    <row r="8" spans="1:11" ht="15.75">
      <c r="A8" s="30"/>
      <c r="B8" s="31"/>
      <c r="C8" s="32"/>
      <c r="D8" s="30"/>
      <c r="E8" s="31"/>
      <c r="F8" s="32"/>
      <c r="G8" s="31"/>
      <c r="H8" s="30"/>
      <c r="I8" s="31"/>
      <c r="J8" s="31"/>
      <c r="K8" s="31"/>
    </row>
    <row r="9" spans="1:11" ht="15.75">
      <c r="A9" s="28" t="s">
        <v>4</v>
      </c>
      <c r="B9" s="29">
        <v>5706562</v>
      </c>
      <c r="C9" s="25">
        <v>0.5249195405005543</v>
      </c>
      <c r="D9" s="30"/>
      <c r="E9" s="29">
        <v>411996</v>
      </c>
      <c r="F9" s="25">
        <v>0.6095075220171936</v>
      </c>
      <c r="G9" s="29">
        <v>721.9688491950145</v>
      </c>
      <c r="H9" s="30"/>
      <c r="I9" s="29">
        <v>1504</v>
      </c>
      <c r="J9" s="29">
        <v>211975</v>
      </c>
      <c r="K9" s="29">
        <v>198517</v>
      </c>
    </row>
    <row r="10" spans="1:11" ht="15.75">
      <c r="A10" s="28" t="s">
        <v>5</v>
      </c>
      <c r="B10" s="31">
        <v>78353</v>
      </c>
      <c r="C10" s="25">
        <v>0.007207320407075211</v>
      </c>
      <c r="D10" s="30"/>
      <c r="E10" s="31">
        <v>13503</v>
      </c>
      <c r="F10" s="25">
        <v>0.019976359163191307</v>
      </c>
      <c r="G10" s="29">
        <v>1723.3545620461246</v>
      </c>
      <c r="H10" s="30"/>
      <c r="I10" s="29">
        <v>51</v>
      </c>
      <c r="J10" s="29">
        <v>6149</v>
      </c>
      <c r="K10" s="29">
        <v>7303</v>
      </c>
    </row>
    <row r="11" spans="1:11" ht="15.75">
      <c r="A11" s="28" t="s">
        <v>6</v>
      </c>
      <c r="B11" s="31">
        <v>237214</v>
      </c>
      <c r="C11" s="25">
        <v>0.021820189438106256</v>
      </c>
      <c r="D11" s="30"/>
      <c r="E11" s="31">
        <v>34553</v>
      </c>
      <c r="F11" s="25">
        <v>0.05111776184297928</v>
      </c>
      <c r="G11" s="29">
        <v>1456.6172316979605</v>
      </c>
      <c r="H11" s="30"/>
      <c r="I11" s="29">
        <v>151</v>
      </c>
      <c r="J11" s="29">
        <v>17229</v>
      </c>
      <c r="K11" s="29">
        <v>17173</v>
      </c>
    </row>
    <row r="12" spans="1:11" ht="15.75">
      <c r="A12" s="28" t="s">
        <v>7</v>
      </c>
      <c r="B12" s="31">
        <v>355561</v>
      </c>
      <c r="C12" s="25">
        <v>0.03270636799178167</v>
      </c>
      <c r="D12" s="30"/>
      <c r="E12" s="31">
        <v>40872</v>
      </c>
      <c r="F12" s="25">
        <v>0.060466100253125606</v>
      </c>
      <c r="G12" s="29">
        <v>1149.5073981679657</v>
      </c>
      <c r="H12" s="30"/>
      <c r="I12" s="29">
        <v>164</v>
      </c>
      <c r="J12" s="29">
        <v>21635</v>
      </c>
      <c r="K12" s="29">
        <v>19073</v>
      </c>
    </row>
    <row r="13" spans="1:11" ht="15.75">
      <c r="A13" s="28" t="s">
        <v>8</v>
      </c>
      <c r="B13" s="31">
        <v>504164</v>
      </c>
      <c r="C13" s="25">
        <v>0.046375652313410676</v>
      </c>
      <c r="D13" s="30"/>
      <c r="E13" s="31">
        <v>46929</v>
      </c>
      <c r="F13" s="25">
        <v>0.06942683545652113</v>
      </c>
      <c r="G13" s="29">
        <v>930.8280638839743</v>
      </c>
      <c r="H13" s="30"/>
      <c r="I13" s="29">
        <v>173</v>
      </c>
      <c r="J13" s="29">
        <v>25309</v>
      </c>
      <c r="K13" s="29">
        <v>21447</v>
      </c>
    </row>
    <row r="14" spans="1:11" ht="15.75">
      <c r="A14" s="28" t="s">
        <v>9</v>
      </c>
      <c r="B14" s="31">
        <v>1267809</v>
      </c>
      <c r="C14" s="25">
        <v>0.1166197296590254</v>
      </c>
      <c r="D14" s="30"/>
      <c r="E14" s="31">
        <v>97883</v>
      </c>
      <c r="F14" s="25">
        <v>0.14480826216179032</v>
      </c>
      <c r="G14" s="29">
        <v>772.0642462705345</v>
      </c>
      <c r="H14" s="30"/>
      <c r="I14" s="29">
        <v>326</v>
      </c>
      <c r="J14" s="29">
        <v>52783</v>
      </c>
      <c r="K14" s="29">
        <v>44774</v>
      </c>
    </row>
    <row r="15" spans="1:11" ht="15.75">
      <c r="A15" s="28" t="s">
        <v>10</v>
      </c>
      <c r="B15" s="31">
        <v>1227279</v>
      </c>
      <c r="C15" s="25">
        <v>0.11289156741764654</v>
      </c>
      <c r="D15" s="30"/>
      <c r="E15" s="31">
        <v>79109</v>
      </c>
      <c r="F15" s="25">
        <v>0.1170339774154559</v>
      </c>
      <c r="G15" s="29">
        <v>644.5885572881147</v>
      </c>
      <c r="H15" s="30"/>
      <c r="I15" s="29">
        <v>289</v>
      </c>
      <c r="J15" s="29">
        <v>41064</v>
      </c>
      <c r="K15" s="29">
        <v>37756</v>
      </c>
    </row>
    <row r="16" spans="1:11" ht="15.75">
      <c r="A16" s="28" t="s">
        <v>11</v>
      </c>
      <c r="B16" s="31">
        <v>907211</v>
      </c>
      <c r="C16" s="25">
        <v>0.08345003195567635</v>
      </c>
      <c r="D16" s="30"/>
      <c r="E16" s="31">
        <v>48918</v>
      </c>
      <c r="F16" s="25">
        <v>0.07236936514441178</v>
      </c>
      <c r="G16" s="29">
        <v>539.213038642609</v>
      </c>
      <c r="H16" s="30"/>
      <c r="I16" s="29">
        <v>158</v>
      </c>
      <c r="J16" s="29">
        <v>23984</v>
      </c>
      <c r="K16" s="29">
        <v>24776</v>
      </c>
    </row>
    <row r="17" spans="1:11" ht="15.75">
      <c r="A17" s="28" t="s">
        <v>12</v>
      </c>
      <c r="B17" s="31">
        <v>303182</v>
      </c>
      <c r="C17" s="25">
        <v>0.027888272505939487</v>
      </c>
      <c r="D17" s="30"/>
      <c r="E17" s="31">
        <v>14319</v>
      </c>
      <c r="F17" s="25">
        <v>0.02118355083001824</v>
      </c>
      <c r="G17" s="29">
        <v>472.2905713399872</v>
      </c>
      <c r="H17" s="30"/>
      <c r="I17" s="29">
        <v>41</v>
      </c>
      <c r="J17" s="29">
        <v>7005</v>
      </c>
      <c r="K17" s="29">
        <v>7273</v>
      </c>
    </row>
    <row r="18" spans="1:11" ht="15.75">
      <c r="A18" s="28" t="s">
        <v>13</v>
      </c>
      <c r="B18" s="31">
        <v>252906</v>
      </c>
      <c r="C18" s="25">
        <v>0.023263622003902383</v>
      </c>
      <c r="D18" s="30"/>
      <c r="E18" s="31">
        <v>10229</v>
      </c>
      <c r="F18" s="25">
        <v>0.015132798480358728</v>
      </c>
      <c r="G18" s="29">
        <v>404.4585735411576</v>
      </c>
      <c r="H18" s="30"/>
      <c r="I18" s="29">
        <v>32</v>
      </c>
      <c r="J18" s="29">
        <v>4775</v>
      </c>
      <c r="K18" s="29">
        <v>5422</v>
      </c>
    </row>
    <row r="19" spans="1:11" ht="15.75">
      <c r="A19" s="28" t="s">
        <v>14</v>
      </c>
      <c r="B19" s="31">
        <v>227110</v>
      </c>
      <c r="C19" s="25">
        <v>0.020890770457427942</v>
      </c>
      <c r="D19" s="30"/>
      <c r="E19" s="31">
        <v>8469</v>
      </c>
      <c r="F19" s="25">
        <v>0.012529051747986904</v>
      </c>
      <c r="G19" s="29">
        <v>372.9029985469597</v>
      </c>
      <c r="H19" s="30"/>
      <c r="I19" s="29">
        <v>36</v>
      </c>
      <c r="J19" s="29">
        <v>3935</v>
      </c>
      <c r="K19" s="29">
        <v>4498</v>
      </c>
    </row>
    <row r="20" spans="1:11" ht="15.75">
      <c r="A20" s="28" t="s">
        <v>15</v>
      </c>
      <c r="B20" s="31">
        <v>175848</v>
      </c>
      <c r="C20" s="25">
        <v>0.016175422497458448</v>
      </c>
      <c r="D20" s="30"/>
      <c r="E20" s="31">
        <v>6326</v>
      </c>
      <c r="F20" s="25">
        <v>0.009358694221013715</v>
      </c>
      <c r="G20" s="29">
        <v>359.7425048905873</v>
      </c>
      <c r="H20" s="30"/>
      <c r="I20" s="29">
        <v>30</v>
      </c>
      <c r="J20" s="29">
        <v>2863</v>
      </c>
      <c r="K20" s="29">
        <v>3433</v>
      </c>
    </row>
    <row r="21" spans="1:11" ht="15.75">
      <c r="A21" s="28" t="s">
        <v>16</v>
      </c>
      <c r="B21" s="31">
        <v>169925</v>
      </c>
      <c r="C21" s="25">
        <v>0.015630593853103968</v>
      </c>
      <c r="D21" s="30"/>
      <c r="E21" s="31">
        <v>5724</v>
      </c>
      <c r="F21" s="25">
        <v>0.008468094486418354</v>
      </c>
      <c r="G21" s="29">
        <v>336.85449462998383</v>
      </c>
      <c r="H21" s="30"/>
      <c r="I21" s="29">
        <v>50</v>
      </c>
      <c r="J21" s="29">
        <v>2687</v>
      </c>
      <c r="K21" s="29">
        <v>2987</v>
      </c>
    </row>
    <row r="22" spans="1:11" ht="15.75">
      <c r="A22" s="28" t="s">
        <v>17</v>
      </c>
      <c r="B22" s="40">
        <v>0</v>
      </c>
      <c r="C22" s="25">
        <v>0</v>
      </c>
      <c r="D22" s="30"/>
      <c r="E22" s="31">
        <v>5162</v>
      </c>
      <c r="F22" s="25">
        <v>0.007636670813922353</v>
      </c>
      <c r="G22" s="33" t="s">
        <v>18</v>
      </c>
      <c r="H22" s="30"/>
      <c r="I22" s="29">
        <v>3</v>
      </c>
      <c r="J22" s="29">
        <v>2557</v>
      </c>
      <c r="K22" s="29">
        <v>2602</v>
      </c>
    </row>
    <row r="23" spans="1:11" ht="15.75">
      <c r="A23" s="30"/>
      <c r="B23" s="31"/>
      <c r="C23" s="25"/>
      <c r="D23" s="30"/>
      <c r="E23" s="29"/>
      <c r="F23" s="25"/>
      <c r="G23" s="29"/>
      <c r="H23" s="30"/>
      <c r="I23" s="29"/>
      <c r="J23" s="29"/>
      <c r="K23" s="29"/>
    </row>
    <row r="24" spans="1:11" ht="15.75">
      <c r="A24" s="28" t="s">
        <v>19</v>
      </c>
      <c r="B24" s="29">
        <v>5164746</v>
      </c>
      <c r="C24" s="25">
        <v>0.4750804594994458</v>
      </c>
      <c r="D24" s="30"/>
      <c r="E24" s="29">
        <v>227235</v>
      </c>
      <c r="F24" s="25">
        <v>0.33617181177869926</v>
      </c>
      <c r="G24" s="29">
        <v>439.9732339208937</v>
      </c>
      <c r="H24" s="30"/>
      <c r="I24" s="29">
        <v>452</v>
      </c>
      <c r="J24" s="29">
        <v>116024</v>
      </c>
      <c r="K24" s="29">
        <v>110759</v>
      </c>
    </row>
    <row r="25" spans="1:11" ht="15.75">
      <c r="A25" s="28" t="s">
        <v>5</v>
      </c>
      <c r="B25" s="31">
        <v>63800</v>
      </c>
      <c r="C25" s="25">
        <v>0.0058686590426837324</v>
      </c>
      <c r="D25" s="30"/>
      <c r="E25" s="31">
        <v>8989</v>
      </c>
      <c r="F25" s="25">
        <v>0.013298340555278579</v>
      </c>
      <c r="G25" s="29">
        <v>1408.934169278997</v>
      </c>
      <c r="H25" s="30"/>
      <c r="I25" s="29">
        <v>18</v>
      </c>
      <c r="J25" s="29">
        <v>4331</v>
      </c>
      <c r="K25" s="29">
        <v>4640</v>
      </c>
    </row>
    <row r="26" spans="1:11" ht="15.75">
      <c r="A26" s="28" t="s">
        <v>6</v>
      </c>
      <c r="B26" s="31">
        <v>196839</v>
      </c>
      <c r="C26" s="25">
        <v>0.01810628491070256</v>
      </c>
      <c r="D26" s="30"/>
      <c r="E26" s="31">
        <v>20320</v>
      </c>
      <c r="F26" s="25">
        <v>0.03006143954647466</v>
      </c>
      <c r="G26" s="29">
        <v>1032.3157504356352</v>
      </c>
      <c r="H26" s="30"/>
      <c r="I26" s="29">
        <v>41</v>
      </c>
      <c r="J26" s="29">
        <v>10257</v>
      </c>
      <c r="K26" s="29">
        <v>10022</v>
      </c>
    </row>
    <row r="27" spans="1:11" ht="15.75">
      <c r="A27" s="28" t="s">
        <v>7</v>
      </c>
      <c r="B27" s="31">
        <v>303945</v>
      </c>
      <c r="C27" s="25">
        <v>0.027958457252797917</v>
      </c>
      <c r="D27" s="30"/>
      <c r="E27" s="31">
        <v>22582</v>
      </c>
      <c r="F27" s="25">
        <v>0.033407845858193445</v>
      </c>
      <c r="G27" s="29">
        <v>742.9633650824985</v>
      </c>
      <c r="H27" s="30"/>
      <c r="I27" s="29">
        <v>31</v>
      </c>
      <c r="J27" s="29">
        <v>11761</v>
      </c>
      <c r="K27" s="29">
        <v>10790</v>
      </c>
    </row>
    <row r="28" spans="1:11" ht="15.75">
      <c r="A28" s="28" t="s">
        <v>8</v>
      </c>
      <c r="B28" s="31">
        <v>444437</v>
      </c>
      <c r="C28" s="25">
        <v>0.040881649199893885</v>
      </c>
      <c r="D28" s="30"/>
      <c r="E28" s="31">
        <v>24782</v>
      </c>
      <c r="F28" s="25">
        <v>0.03666252927365822</v>
      </c>
      <c r="G28" s="29">
        <v>557.6043398726929</v>
      </c>
      <c r="H28" s="30"/>
      <c r="I28" s="29">
        <v>39</v>
      </c>
      <c r="J28" s="29">
        <v>13461</v>
      </c>
      <c r="K28" s="29">
        <v>11282</v>
      </c>
    </row>
    <row r="29" spans="1:11" ht="15.75">
      <c r="A29" s="28" t="s">
        <v>9</v>
      </c>
      <c r="B29" s="31">
        <v>1135336</v>
      </c>
      <c r="C29" s="25">
        <v>0.10443416744332881</v>
      </c>
      <c r="D29" s="30"/>
      <c r="E29" s="31">
        <v>52999</v>
      </c>
      <c r="F29" s="25">
        <v>0.07840680288009894</v>
      </c>
      <c r="G29" s="29">
        <v>466.81334864744883</v>
      </c>
      <c r="H29" s="30"/>
      <c r="I29" s="29">
        <v>83</v>
      </c>
      <c r="J29" s="29">
        <v>28163</v>
      </c>
      <c r="K29" s="29">
        <v>24753</v>
      </c>
    </row>
    <row r="30" spans="1:11" ht="15.75">
      <c r="A30" s="28" t="s">
        <v>10</v>
      </c>
      <c r="B30" s="31">
        <v>1111887</v>
      </c>
      <c r="C30" s="25">
        <v>0.10227720528201392</v>
      </c>
      <c r="D30" s="30"/>
      <c r="E30" s="31">
        <v>44631</v>
      </c>
      <c r="F30" s="25">
        <v>0.06602717068891292</v>
      </c>
      <c r="G30" s="29">
        <v>401.3987032854957</v>
      </c>
      <c r="H30" s="30"/>
      <c r="I30" s="29">
        <v>85</v>
      </c>
      <c r="J30" s="29">
        <v>22619</v>
      </c>
      <c r="K30" s="29">
        <v>21927</v>
      </c>
    </row>
    <row r="31" spans="1:11" ht="15.75">
      <c r="A31" s="28" t="s">
        <v>11</v>
      </c>
      <c r="B31" s="31">
        <v>850136</v>
      </c>
      <c r="C31" s="25">
        <v>0.07819997372901219</v>
      </c>
      <c r="D31" s="30"/>
      <c r="E31" s="31">
        <v>26695</v>
      </c>
      <c r="F31" s="25">
        <v>0.03949262444356009</v>
      </c>
      <c r="G31" s="29">
        <v>314.00858215626675</v>
      </c>
      <c r="H31" s="30"/>
      <c r="I31" s="29">
        <v>66</v>
      </c>
      <c r="J31" s="29">
        <v>13243</v>
      </c>
      <c r="K31" s="29">
        <v>13386</v>
      </c>
    </row>
    <row r="32" spans="1:11" ht="15.75">
      <c r="A32" s="28" t="s">
        <v>12</v>
      </c>
      <c r="B32" s="31">
        <v>275610</v>
      </c>
      <c r="C32" s="25">
        <v>0.02535205515288501</v>
      </c>
      <c r="D32" s="30"/>
      <c r="E32" s="31">
        <v>7043</v>
      </c>
      <c r="F32" s="25">
        <v>0.010419425134144738</v>
      </c>
      <c r="G32" s="29">
        <v>255.54225173252058</v>
      </c>
      <c r="H32" s="30"/>
      <c r="I32" s="29">
        <v>18</v>
      </c>
      <c r="J32" s="29">
        <v>3404</v>
      </c>
      <c r="K32" s="29">
        <v>3621</v>
      </c>
    </row>
    <row r="33" spans="1:11" ht="15.75">
      <c r="A33" s="28" t="s">
        <v>13</v>
      </c>
      <c r="B33" s="31">
        <v>229737</v>
      </c>
      <c r="C33" s="25">
        <v>0.02113241571299424</v>
      </c>
      <c r="D33" s="30"/>
      <c r="E33" s="31">
        <v>5377</v>
      </c>
      <c r="F33" s="25">
        <v>0.00795474214770641</v>
      </c>
      <c r="G33" s="29">
        <v>234.0502400571088</v>
      </c>
      <c r="H33" s="30"/>
      <c r="I33" s="29">
        <v>9</v>
      </c>
      <c r="J33" s="29">
        <v>2480</v>
      </c>
      <c r="K33" s="29">
        <v>2888</v>
      </c>
    </row>
    <row r="34" spans="1:11" ht="15.75">
      <c r="A34" s="28" t="s">
        <v>14</v>
      </c>
      <c r="B34" s="31">
        <v>215104</v>
      </c>
      <c r="C34" s="25">
        <v>0.019786395528486544</v>
      </c>
      <c r="D34" s="30"/>
      <c r="E34" s="31">
        <v>5102</v>
      </c>
      <c r="F34" s="25">
        <v>0.0075479067207733135</v>
      </c>
      <c r="G34" s="29">
        <v>237.1875929782803</v>
      </c>
      <c r="H34" s="30"/>
      <c r="I34" s="29">
        <v>20</v>
      </c>
      <c r="J34" s="29">
        <v>2325</v>
      </c>
      <c r="K34" s="29">
        <v>2757</v>
      </c>
    </row>
    <row r="35" spans="1:11" ht="15.75">
      <c r="A35" s="28" t="s">
        <v>15</v>
      </c>
      <c r="B35" s="31">
        <v>173057</v>
      </c>
      <c r="C35" s="25">
        <v>0.0159186916606539</v>
      </c>
      <c r="D35" s="30"/>
      <c r="E35" s="31">
        <v>4161</v>
      </c>
      <c r="F35" s="25">
        <v>0.006155789859885879</v>
      </c>
      <c r="G35" s="29">
        <v>240.4410107652392</v>
      </c>
      <c r="H35" s="30"/>
      <c r="I35" s="29">
        <v>15</v>
      </c>
      <c r="J35" s="29">
        <v>1894</v>
      </c>
      <c r="K35" s="29">
        <v>2252</v>
      </c>
    </row>
    <row r="36" spans="1:11" ht="15.75">
      <c r="A36" s="28" t="s">
        <v>16</v>
      </c>
      <c r="B36" s="31">
        <v>164858</v>
      </c>
      <c r="C36" s="25">
        <v>0.015164504583993021</v>
      </c>
      <c r="D36" s="30"/>
      <c r="E36" s="31">
        <v>3604</v>
      </c>
      <c r="F36" s="25">
        <v>0.005331763195152297</v>
      </c>
      <c r="G36" s="29">
        <v>218.6123815647406</v>
      </c>
      <c r="H36" s="30"/>
      <c r="I36" s="29">
        <v>26</v>
      </c>
      <c r="J36" s="29">
        <v>1636</v>
      </c>
      <c r="K36" s="29">
        <v>1942</v>
      </c>
    </row>
    <row r="37" spans="1:11" ht="15.75">
      <c r="A37" s="28" t="s">
        <v>20</v>
      </c>
      <c r="B37" s="40">
        <v>0</v>
      </c>
      <c r="C37" s="25">
        <v>0</v>
      </c>
      <c r="D37" s="30"/>
      <c r="E37" s="31">
        <v>950</v>
      </c>
      <c r="F37" s="25">
        <v>0.0014054314748597897</v>
      </c>
      <c r="G37" s="33" t="s">
        <v>18</v>
      </c>
      <c r="H37" s="30"/>
      <c r="I37" s="62">
        <v>1</v>
      </c>
      <c r="J37" s="29">
        <v>450</v>
      </c>
      <c r="K37" s="29">
        <v>499</v>
      </c>
    </row>
    <row r="38" spans="1:11" ht="15.75">
      <c r="A38" s="30"/>
      <c r="B38" s="29"/>
      <c r="C38" s="25"/>
      <c r="D38" s="30"/>
      <c r="E38" s="29"/>
      <c r="F38" s="25"/>
      <c r="G38" s="29"/>
      <c r="H38" s="30"/>
      <c r="I38" s="29"/>
      <c r="J38" s="29"/>
      <c r="K38" s="29"/>
    </row>
    <row r="39" spans="1:11" ht="15.75">
      <c r="A39" s="35" t="s">
        <v>21</v>
      </c>
      <c r="B39" s="40">
        <v>0</v>
      </c>
      <c r="C39" s="25">
        <v>0</v>
      </c>
      <c r="D39" s="30"/>
      <c r="E39" s="31">
        <v>36718</v>
      </c>
      <c r="F39" s="25">
        <v>0.054320666204107124</v>
      </c>
      <c r="G39" s="33" t="s">
        <v>18</v>
      </c>
      <c r="H39" s="30"/>
      <c r="I39" s="29">
        <v>44</v>
      </c>
      <c r="J39" s="29">
        <v>14711</v>
      </c>
      <c r="K39" s="29">
        <v>21963</v>
      </c>
    </row>
    <row r="40" spans="1:11" ht="15.75">
      <c r="A40" s="36"/>
      <c r="B40" s="37"/>
      <c r="C40" s="38"/>
      <c r="D40" s="36"/>
      <c r="E40" s="37"/>
      <c r="F40" s="38"/>
      <c r="G40" s="37"/>
      <c r="H40" s="36"/>
      <c r="I40" s="37"/>
      <c r="J40" s="37"/>
      <c r="K40" s="37"/>
    </row>
    <row r="41" spans="1:11" ht="15.75">
      <c r="A41" s="35" t="s">
        <v>22</v>
      </c>
      <c r="B41" s="29"/>
      <c r="C41" s="32"/>
      <c r="D41" s="30"/>
      <c r="E41" s="31"/>
      <c r="F41" s="32"/>
      <c r="G41" s="31"/>
      <c r="H41" s="30"/>
      <c r="I41" s="31"/>
      <c r="J41" s="31"/>
      <c r="K41" s="31"/>
    </row>
    <row r="42" spans="1:11" ht="15.75">
      <c r="A42" s="30"/>
      <c r="B42" s="31"/>
      <c r="C42" s="32"/>
      <c r="D42" s="30"/>
      <c r="E42" s="31"/>
      <c r="F42" s="32"/>
      <c r="G42" s="31"/>
      <c r="H42" s="30"/>
      <c r="I42" s="31"/>
      <c r="J42" s="31"/>
      <c r="K42" s="31"/>
    </row>
    <row r="43" spans="1:11" ht="15.75">
      <c r="A43" s="35" t="s">
        <v>23</v>
      </c>
      <c r="B43" s="29"/>
      <c r="C43" s="32"/>
      <c r="D43" s="30"/>
      <c r="E43" s="31"/>
      <c r="F43" s="32"/>
      <c r="G43" s="31"/>
      <c r="H43" s="30"/>
      <c r="I43" s="31"/>
      <c r="J43" s="31"/>
      <c r="K43" s="31"/>
    </row>
    <row r="44" spans="1:11" ht="15.75">
      <c r="A44" s="30"/>
      <c r="B44" s="31"/>
      <c r="C44" s="34"/>
      <c r="D44" s="30"/>
      <c r="E44" s="29"/>
      <c r="F44" s="34"/>
      <c r="G44" s="29"/>
      <c r="H44" s="30"/>
      <c r="I44" s="31"/>
      <c r="J44" s="31"/>
      <c r="K44" s="31"/>
    </row>
    <row r="45" spans="1:11" ht="15.75">
      <c r="A45" s="35" t="s">
        <v>27</v>
      </c>
      <c r="B45" s="29"/>
      <c r="C45" s="34"/>
      <c r="D45" s="30"/>
      <c r="E45" s="29"/>
      <c r="F45" s="34"/>
      <c r="G45" s="31"/>
      <c r="H45" s="30"/>
      <c r="I45" s="31"/>
      <c r="J45" s="31"/>
      <c r="K45" s="31"/>
    </row>
    <row r="46" spans="1:11" ht="15.75">
      <c r="A46" s="30"/>
      <c r="B46" s="29"/>
      <c r="C46" s="34"/>
      <c r="D46" s="30"/>
      <c r="E46" s="31"/>
      <c r="F46" s="32"/>
      <c r="G46" s="31"/>
      <c r="H46" s="30"/>
      <c r="I46" s="31"/>
      <c r="J46" s="31"/>
      <c r="K46" s="31"/>
    </row>
  </sheetData>
  <sheetProtection/>
  <mergeCells count="3">
    <mergeCell ref="B4:C4"/>
    <mergeCell ref="E4:G4"/>
    <mergeCell ref="I4:K4"/>
  </mergeCells>
  <printOptions/>
  <pageMargins left="0.7" right="0.7" top="0.75" bottom="0.75" header="0.3" footer="0.3"/>
  <pageSetup fitToHeight="2" fitToWidth="1" horizontalDpi="1200" verticalDpi="1200" orientation="landscape" scale="83" r:id="rId1"/>
</worksheet>
</file>

<file path=xl/worksheets/sheet12.xml><?xml version="1.0" encoding="utf-8"?>
<worksheet xmlns="http://schemas.openxmlformats.org/spreadsheetml/2006/main" xmlns:r="http://schemas.openxmlformats.org/officeDocument/2006/relationships">
  <sheetPr>
    <pageSetUpPr fitToPage="1"/>
  </sheetPr>
  <dimension ref="A1:K68"/>
  <sheetViews>
    <sheetView zoomScalePageLayoutView="0" workbookViewId="0" topLeftCell="A1">
      <selection activeCell="C7" sqref="C7"/>
    </sheetView>
  </sheetViews>
  <sheetFormatPr defaultColWidth="8.88671875" defaultRowHeight="15.75"/>
  <cols>
    <col min="1" max="1" width="18.77734375" style="0" customWidth="1"/>
    <col min="2" max="3" width="12.77734375" style="0" customWidth="1"/>
    <col min="4" max="4" width="3.77734375" style="0" customWidth="1"/>
    <col min="5" max="7" width="12.77734375" style="0" customWidth="1"/>
    <col min="8" max="8" width="3.77734375" style="0" customWidth="1"/>
    <col min="9" max="16384" width="12.77734375" style="0" customWidth="1"/>
  </cols>
  <sheetData>
    <row r="1" spans="1:11" ht="20.25">
      <c r="A1" s="21" t="s">
        <v>28</v>
      </c>
      <c r="B1" s="1"/>
      <c r="C1" s="1"/>
      <c r="D1" s="2"/>
      <c r="E1" s="1"/>
      <c r="F1" s="1"/>
      <c r="G1" s="2"/>
      <c r="H1" s="2"/>
      <c r="I1" s="2"/>
      <c r="J1" s="2"/>
      <c r="K1" s="25"/>
    </row>
    <row r="2" spans="1:11" ht="20.25">
      <c r="A2" s="21" t="s">
        <v>51</v>
      </c>
      <c r="B2" s="1"/>
      <c r="C2" s="1"/>
      <c r="D2" s="2"/>
      <c r="E2" s="1"/>
      <c r="F2" s="2"/>
      <c r="G2" s="2"/>
      <c r="H2" s="2"/>
      <c r="I2" s="2"/>
      <c r="J2" s="2"/>
      <c r="K2" s="40"/>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29.25">
      <c r="A5" s="8" t="s">
        <v>33</v>
      </c>
      <c r="B5" s="9" t="s">
        <v>0</v>
      </c>
      <c r="C5" s="9" t="s">
        <v>1</v>
      </c>
      <c r="D5" s="10"/>
      <c r="E5" s="9" t="s">
        <v>0</v>
      </c>
      <c r="F5" s="9" t="s">
        <v>1</v>
      </c>
      <c r="G5" s="9" t="s">
        <v>30</v>
      </c>
      <c r="H5" s="10"/>
      <c r="I5" s="9" t="s">
        <v>2</v>
      </c>
      <c r="J5" s="22" t="s">
        <v>32</v>
      </c>
      <c r="K5" s="22" t="s">
        <v>49</v>
      </c>
    </row>
    <row r="6" spans="1:11" ht="15.75">
      <c r="A6" s="2"/>
      <c r="B6" s="2"/>
      <c r="C6" s="2"/>
      <c r="D6" s="2"/>
      <c r="E6" s="2"/>
      <c r="F6" s="2"/>
      <c r="G6" s="2"/>
      <c r="H6" s="2"/>
      <c r="I6" s="2"/>
      <c r="J6" s="2"/>
      <c r="K6" s="2"/>
    </row>
    <row r="7" spans="1:11" ht="15.75">
      <c r="A7" s="28" t="s">
        <v>3</v>
      </c>
      <c r="B7" s="29">
        <v>10626588</v>
      </c>
      <c r="C7" s="24">
        <v>1</v>
      </c>
      <c r="D7" s="30"/>
      <c r="E7" s="29">
        <v>619278</v>
      </c>
      <c r="F7" s="24">
        <v>1</v>
      </c>
      <c r="G7" s="29">
        <v>582.7627833129504</v>
      </c>
      <c r="H7" s="30"/>
      <c r="I7" s="29">
        <v>2138</v>
      </c>
      <c r="J7" s="29">
        <v>330509</v>
      </c>
      <c r="K7" s="29">
        <v>286631</v>
      </c>
    </row>
    <row r="8" spans="1:11" ht="15.75">
      <c r="A8" s="30"/>
      <c r="B8" s="31"/>
      <c r="C8" s="32"/>
      <c r="D8" s="30"/>
      <c r="E8" s="31"/>
      <c r="F8" s="32"/>
      <c r="G8" s="31"/>
      <c r="H8" s="30"/>
      <c r="I8" s="31"/>
      <c r="J8" s="31"/>
      <c r="K8" s="31"/>
    </row>
    <row r="9" spans="1:11" ht="15.75">
      <c r="A9" s="28" t="s">
        <v>4</v>
      </c>
      <c r="B9" s="29">
        <v>5577344</v>
      </c>
      <c r="C9" s="25">
        <v>0.5248480509454211</v>
      </c>
      <c r="D9" s="30"/>
      <c r="E9" s="29">
        <v>379303</v>
      </c>
      <c r="F9" s="25">
        <v>0.6124922894079878</v>
      </c>
      <c r="G9" s="29">
        <v>680.0781877538843</v>
      </c>
      <c r="H9" s="30"/>
      <c r="I9" s="29">
        <v>1582</v>
      </c>
      <c r="J9" s="29">
        <v>204977</v>
      </c>
      <c r="K9" s="29">
        <v>172744</v>
      </c>
    </row>
    <row r="10" spans="1:11" ht="15.75">
      <c r="A10" s="28" t="s">
        <v>5</v>
      </c>
      <c r="B10" s="31">
        <v>78315</v>
      </c>
      <c r="C10" s="25">
        <v>0.007369722059423024</v>
      </c>
      <c r="D10" s="30"/>
      <c r="E10" s="31">
        <v>12321</v>
      </c>
      <c r="F10" s="25">
        <v>0.019895749566430584</v>
      </c>
      <c r="G10" s="29">
        <v>1573.2618272361617</v>
      </c>
      <c r="H10" s="30"/>
      <c r="I10" s="29">
        <v>46</v>
      </c>
      <c r="J10" s="29">
        <v>6024</v>
      </c>
      <c r="K10" s="29">
        <v>6251</v>
      </c>
    </row>
    <row r="11" spans="1:11" ht="15.75">
      <c r="A11" s="28" t="s">
        <v>6</v>
      </c>
      <c r="B11" s="31">
        <v>232604</v>
      </c>
      <c r="C11" s="25">
        <v>0.02188886969175807</v>
      </c>
      <c r="D11" s="30"/>
      <c r="E11" s="31">
        <v>31046</v>
      </c>
      <c r="F11" s="25">
        <v>0.05013257373909617</v>
      </c>
      <c r="G11" s="29">
        <v>1334.7147942425754</v>
      </c>
      <c r="H11" s="30"/>
      <c r="I11" s="29">
        <v>159</v>
      </c>
      <c r="J11" s="29">
        <v>16410</v>
      </c>
      <c r="K11" s="29">
        <v>14477</v>
      </c>
    </row>
    <row r="12" spans="1:11" ht="15.75">
      <c r="A12" s="28" t="s">
        <v>7</v>
      </c>
      <c r="B12" s="31">
        <v>347325</v>
      </c>
      <c r="C12" s="25">
        <v>0.03268452677378666</v>
      </c>
      <c r="D12" s="30"/>
      <c r="E12" s="31">
        <v>36681</v>
      </c>
      <c r="F12" s="25">
        <v>0.059231879705075915</v>
      </c>
      <c r="G12" s="29">
        <v>1056.1001943424747</v>
      </c>
      <c r="H12" s="30"/>
      <c r="I12" s="29">
        <v>177</v>
      </c>
      <c r="J12" s="29">
        <v>20347</v>
      </c>
      <c r="K12" s="29">
        <v>16157</v>
      </c>
    </row>
    <row r="13" spans="1:11" ht="15.75">
      <c r="A13" s="28" t="s">
        <v>8</v>
      </c>
      <c r="B13" s="31">
        <v>510757</v>
      </c>
      <c r="C13" s="25">
        <v>0.048064063460444686</v>
      </c>
      <c r="D13" s="30"/>
      <c r="E13" s="31">
        <v>43725</v>
      </c>
      <c r="F13" s="25">
        <v>0.07060641585846744</v>
      </c>
      <c r="G13" s="29">
        <v>856.0822465477712</v>
      </c>
      <c r="H13" s="30"/>
      <c r="I13" s="29">
        <v>192</v>
      </c>
      <c r="J13" s="29">
        <v>24871</v>
      </c>
      <c r="K13" s="29">
        <v>18662</v>
      </c>
    </row>
    <row r="14" spans="1:11" ht="15.75">
      <c r="A14" s="28" t="s">
        <v>9</v>
      </c>
      <c r="B14" s="31">
        <v>1259349</v>
      </c>
      <c r="C14" s="25">
        <v>0.11850925245243346</v>
      </c>
      <c r="D14" s="30"/>
      <c r="E14" s="31">
        <v>91993</v>
      </c>
      <c r="F14" s="25">
        <v>0.1485487939180788</v>
      </c>
      <c r="G14" s="29">
        <v>730.4805895744547</v>
      </c>
      <c r="H14" s="30"/>
      <c r="I14" s="29">
        <v>339</v>
      </c>
      <c r="J14" s="29">
        <v>51618</v>
      </c>
      <c r="K14" s="29">
        <v>40036</v>
      </c>
    </row>
    <row r="15" spans="1:11" ht="15.75">
      <c r="A15" s="28" t="s">
        <v>10</v>
      </c>
      <c r="B15" s="31">
        <v>1192891</v>
      </c>
      <c r="C15" s="25">
        <v>0.11225531657009757</v>
      </c>
      <c r="D15" s="30"/>
      <c r="E15" s="31">
        <v>71638</v>
      </c>
      <c r="F15" s="25">
        <v>0.11567987236749894</v>
      </c>
      <c r="G15" s="29">
        <v>600.5410385357925</v>
      </c>
      <c r="H15" s="30"/>
      <c r="I15" s="29">
        <v>245</v>
      </c>
      <c r="J15" s="29">
        <v>38829</v>
      </c>
      <c r="K15" s="29">
        <v>32564</v>
      </c>
    </row>
    <row r="16" spans="1:11" ht="15.75">
      <c r="A16" s="28" t="s">
        <v>11</v>
      </c>
      <c r="B16" s="31">
        <v>869151</v>
      </c>
      <c r="C16" s="25">
        <v>0.08179022278834937</v>
      </c>
      <c r="D16" s="30"/>
      <c r="E16" s="31">
        <v>43862</v>
      </c>
      <c r="F16" s="25">
        <v>0.07082764122090564</v>
      </c>
      <c r="G16" s="29">
        <v>504.65339164310916</v>
      </c>
      <c r="H16" s="30"/>
      <c r="I16" s="29">
        <v>184</v>
      </c>
      <c r="J16" s="29">
        <v>22867</v>
      </c>
      <c r="K16" s="29">
        <v>20811</v>
      </c>
    </row>
    <row r="17" spans="1:11" ht="15.75">
      <c r="A17" s="28" t="s">
        <v>12</v>
      </c>
      <c r="B17" s="31">
        <v>295266</v>
      </c>
      <c r="C17" s="25">
        <v>0.02778558837512097</v>
      </c>
      <c r="D17" s="30"/>
      <c r="E17" s="31">
        <v>13203</v>
      </c>
      <c r="F17" s="25">
        <v>0.021319988761105677</v>
      </c>
      <c r="G17" s="29">
        <v>447.15612363089554</v>
      </c>
      <c r="H17" s="30"/>
      <c r="I17" s="29">
        <v>46</v>
      </c>
      <c r="J17" s="29">
        <v>6691</v>
      </c>
      <c r="K17" s="29">
        <v>6466</v>
      </c>
    </row>
    <row r="18" spans="1:11" ht="15.75">
      <c r="A18" s="28" t="s">
        <v>13</v>
      </c>
      <c r="B18" s="31">
        <v>250725</v>
      </c>
      <c r="C18" s="25">
        <v>0.023594120709300108</v>
      </c>
      <c r="D18" s="30"/>
      <c r="E18" s="31">
        <v>9818</v>
      </c>
      <c r="F18" s="25">
        <v>0.015853946046848102</v>
      </c>
      <c r="G18" s="29">
        <v>391.58440522484796</v>
      </c>
      <c r="H18" s="30"/>
      <c r="I18" s="29">
        <v>41</v>
      </c>
      <c r="J18" s="29">
        <v>4837</v>
      </c>
      <c r="K18" s="29">
        <v>4940</v>
      </c>
    </row>
    <row r="19" spans="1:11" ht="15.75">
      <c r="A19" s="28" t="s">
        <v>14</v>
      </c>
      <c r="B19" s="31">
        <v>221651</v>
      </c>
      <c r="C19" s="25">
        <v>0.02085815315320402</v>
      </c>
      <c r="D19" s="30"/>
      <c r="E19" s="31">
        <v>8220</v>
      </c>
      <c r="F19" s="25">
        <v>0.01327352174629165</v>
      </c>
      <c r="G19" s="29">
        <v>370.8532783520038</v>
      </c>
      <c r="H19" s="30"/>
      <c r="I19" s="29">
        <v>46</v>
      </c>
      <c r="J19" s="29">
        <v>4044</v>
      </c>
      <c r="K19" s="29">
        <v>4130</v>
      </c>
    </row>
    <row r="20" spans="1:11" ht="15.75">
      <c r="A20" s="28" t="s">
        <v>15</v>
      </c>
      <c r="B20" s="31">
        <v>168817</v>
      </c>
      <c r="C20" s="25">
        <v>0.015886284478141055</v>
      </c>
      <c r="D20" s="30"/>
      <c r="E20" s="31">
        <v>6141</v>
      </c>
      <c r="F20" s="25">
        <v>0.009916386501700368</v>
      </c>
      <c r="G20" s="29">
        <v>363.7666822654117</v>
      </c>
      <c r="H20" s="30"/>
      <c r="I20" s="29">
        <v>45</v>
      </c>
      <c r="J20" s="29">
        <v>2977</v>
      </c>
      <c r="K20" s="29">
        <v>3119</v>
      </c>
    </row>
    <row r="21" spans="1:11" ht="15.75">
      <c r="A21" s="28" t="s">
        <v>16</v>
      </c>
      <c r="B21" s="31">
        <v>150493</v>
      </c>
      <c r="C21" s="25">
        <v>0.014161930433362054</v>
      </c>
      <c r="D21" s="30"/>
      <c r="E21" s="31">
        <v>5199</v>
      </c>
      <c r="F21" s="25">
        <v>0.008395260286979353</v>
      </c>
      <c r="G21" s="29">
        <v>345.4645731030679</v>
      </c>
      <c r="H21" s="30"/>
      <c r="I21" s="29">
        <v>58</v>
      </c>
      <c r="J21" s="29">
        <v>2567</v>
      </c>
      <c r="K21" s="29">
        <v>2574</v>
      </c>
    </row>
    <row r="22" spans="1:11" ht="15.75">
      <c r="A22" s="28" t="s">
        <v>17</v>
      </c>
      <c r="B22" s="40">
        <v>0</v>
      </c>
      <c r="C22" s="25">
        <v>0</v>
      </c>
      <c r="D22" s="30"/>
      <c r="E22" s="31">
        <v>5456</v>
      </c>
      <c r="F22" s="25">
        <v>0.008810259689509397</v>
      </c>
      <c r="G22" s="33" t="s">
        <v>18</v>
      </c>
      <c r="H22" s="30"/>
      <c r="I22" s="29">
        <v>4</v>
      </c>
      <c r="J22" s="29">
        <v>2895</v>
      </c>
      <c r="K22" s="29">
        <v>2557</v>
      </c>
    </row>
    <row r="23" spans="1:11" ht="15.75">
      <c r="A23" s="30"/>
      <c r="B23" s="31"/>
      <c r="C23" s="25"/>
      <c r="D23" s="30"/>
      <c r="E23" s="29"/>
      <c r="F23" s="25"/>
      <c r="G23" s="29"/>
      <c r="H23" s="30"/>
      <c r="I23" s="29"/>
      <c r="J23" s="29"/>
      <c r="K23" s="29"/>
    </row>
    <row r="24" spans="1:11" ht="15.75">
      <c r="A24" s="28" t="s">
        <v>19</v>
      </c>
      <c r="B24" s="29">
        <v>5049244</v>
      </c>
      <c r="C24" s="25">
        <v>0.47515194905457897</v>
      </c>
      <c r="D24" s="30"/>
      <c r="E24" s="29">
        <v>208410</v>
      </c>
      <c r="F24" s="25">
        <v>0.3365370641295185</v>
      </c>
      <c r="G24" s="29">
        <v>412.7548599354676</v>
      </c>
      <c r="H24" s="30"/>
      <c r="I24" s="29">
        <v>507</v>
      </c>
      <c r="J24" s="29">
        <v>111841</v>
      </c>
      <c r="K24" s="29">
        <v>96062</v>
      </c>
    </row>
    <row r="25" spans="1:11" ht="15.75">
      <c r="A25" s="28" t="s">
        <v>5</v>
      </c>
      <c r="B25" s="31">
        <v>63463</v>
      </c>
      <c r="C25" s="25">
        <v>0.005972095652903829</v>
      </c>
      <c r="D25" s="30"/>
      <c r="E25" s="31">
        <v>8179</v>
      </c>
      <c r="F25" s="25">
        <v>0.013207315615926933</v>
      </c>
      <c r="G25" s="29">
        <v>1288.7824401619841</v>
      </c>
      <c r="H25" s="30"/>
      <c r="I25" s="29">
        <v>30</v>
      </c>
      <c r="J25" s="29">
        <v>4177</v>
      </c>
      <c r="K25" s="29">
        <v>3972</v>
      </c>
    </row>
    <row r="26" spans="1:11" ht="15.75">
      <c r="A26" s="28" t="s">
        <v>6</v>
      </c>
      <c r="B26" s="31">
        <v>193364</v>
      </c>
      <c r="C26" s="25">
        <v>0.018196245116494588</v>
      </c>
      <c r="D26" s="30"/>
      <c r="E26" s="31">
        <v>17432</v>
      </c>
      <c r="F26" s="25">
        <v>0.02814890889067592</v>
      </c>
      <c r="G26" s="29">
        <v>901.5121739310316</v>
      </c>
      <c r="H26" s="30"/>
      <c r="I26" s="29">
        <v>47</v>
      </c>
      <c r="J26" s="29">
        <v>9332</v>
      </c>
      <c r="K26" s="29">
        <v>8053</v>
      </c>
    </row>
    <row r="27" spans="1:11" ht="15.75">
      <c r="A27" s="28" t="s">
        <v>7</v>
      </c>
      <c r="B27" s="31">
        <v>296275</v>
      </c>
      <c r="C27" s="25">
        <v>0.027880538889811103</v>
      </c>
      <c r="D27" s="30"/>
      <c r="E27" s="31">
        <v>19929</v>
      </c>
      <c r="F27" s="25">
        <v>0.032181023708253806</v>
      </c>
      <c r="G27" s="29">
        <v>672.6520968694624</v>
      </c>
      <c r="H27" s="30"/>
      <c r="I27" s="29">
        <v>47</v>
      </c>
      <c r="J27" s="29">
        <v>10970</v>
      </c>
      <c r="K27" s="29">
        <v>8912</v>
      </c>
    </row>
    <row r="28" spans="1:11" ht="15.75">
      <c r="A28" s="28" t="s">
        <v>8</v>
      </c>
      <c r="B28" s="31">
        <v>453077</v>
      </c>
      <c r="C28" s="25">
        <v>0.04263616882483823</v>
      </c>
      <c r="D28" s="30"/>
      <c r="E28" s="31">
        <v>23920</v>
      </c>
      <c r="F28" s="25">
        <v>0.03862562532497521</v>
      </c>
      <c r="G28" s="29">
        <v>527.9455809939591</v>
      </c>
      <c r="H28" s="30"/>
      <c r="I28" s="29">
        <v>48</v>
      </c>
      <c r="J28" s="29">
        <v>13576</v>
      </c>
      <c r="K28" s="29">
        <v>10296</v>
      </c>
    </row>
    <row r="29" spans="1:11" ht="15.75">
      <c r="A29" s="28" t="s">
        <v>9</v>
      </c>
      <c r="B29" s="31">
        <v>1128396</v>
      </c>
      <c r="C29" s="25">
        <v>0.10618610602010732</v>
      </c>
      <c r="D29" s="30"/>
      <c r="E29" s="31">
        <v>49498</v>
      </c>
      <c r="F29" s="25">
        <v>0.0799285619705528</v>
      </c>
      <c r="G29" s="29">
        <v>438.6580597591626</v>
      </c>
      <c r="H29" s="30"/>
      <c r="I29" s="29">
        <v>109</v>
      </c>
      <c r="J29" s="29">
        <v>27659</v>
      </c>
      <c r="K29" s="29">
        <v>21730</v>
      </c>
    </row>
    <row r="30" spans="1:11" ht="15.75">
      <c r="A30" s="28" t="s">
        <v>10</v>
      </c>
      <c r="B30" s="31">
        <v>1085634</v>
      </c>
      <c r="C30" s="25">
        <v>0.1021620486274616</v>
      </c>
      <c r="D30" s="30"/>
      <c r="E30" s="31">
        <v>39887</v>
      </c>
      <c r="F30" s="25">
        <v>0.06440887614286314</v>
      </c>
      <c r="G30" s="29">
        <v>367.40743197062733</v>
      </c>
      <c r="H30" s="30"/>
      <c r="I30" s="29">
        <v>79</v>
      </c>
      <c r="J30" s="29">
        <v>21252</v>
      </c>
      <c r="K30" s="29">
        <v>18556</v>
      </c>
    </row>
    <row r="31" spans="1:11" ht="15.75">
      <c r="A31" s="28" t="s">
        <v>11</v>
      </c>
      <c r="B31" s="31">
        <v>815228</v>
      </c>
      <c r="C31" s="25">
        <v>0.07671587531200043</v>
      </c>
      <c r="D31" s="30"/>
      <c r="E31" s="31">
        <v>24495</v>
      </c>
      <c r="F31" s="25">
        <v>0.03955412593374866</v>
      </c>
      <c r="G31" s="29">
        <v>300.46808990859</v>
      </c>
      <c r="H31" s="30"/>
      <c r="I31" s="29">
        <v>51</v>
      </c>
      <c r="J31" s="29">
        <v>12593</v>
      </c>
      <c r="K31" s="29">
        <v>11851</v>
      </c>
    </row>
    <row r="32" spans="1:11" ht="15.75">
      <c r="A32" s="28" t="s">
        <v>12</v>
      </c>
      <c r="B32" s="31">
        <v>267043</v>
      </c>
      <c r="C32" s="25">
        <v>0.025129702967688218</v>
      </c>
      <c r="D32" s="30"/>
      <c r="E32" s="31">
        <v>6702</v>
      </c>
      <c r="F32" s="25">
        <v>0.010822280139129762</v>
      </c>
      <c r="G32" s="29">
        <v>250.97081743389643</v>
      </c>
      <c r="H32" s="30"/>
      <c r="I32" s="29">
        <v>18</v>
      </c>
      <c r="J32" s="29">
        <v>3367</v>
      </c>
      <c r="K32" s="29">
        <v>3317</v>
      </c>
    </row>
    <row r="33" spans="1:11" ht="15.75">
      <c r="A33" s="28" t="s">
        <v>13</v>
      </c>
      <c r="B33" s="31">
        <v>227920</v>
      </c>
      <c r="C33" s="25">
        <v>0.021448088511571168</v>
      </c>
      <c r="D33" s="30"/>
      <c r="E33" s="31">
        <v>5271</v>
      </c>
      <c r="F33" s="25">
        <v>0.008511524711034463</v>
      </c>
      <c r="G33" s="29">
        <v>231.26535626535625</v>
      </c>
      <c r="H33" s="30"/>
      <c r="I33" s="29">
        <v>20</v>
      </c>
      <c r="J33" s="29">
        <v>2526</v>
      </c>
      <c r="K33" s="29">
        <v>2725</v>
      </c>
    </row>
    <row r="34" spans="1:11" ht="15.75">
      <c r="A34" s="28" t="s">
        <v>14</v>
      </c>
      <c r="B34" s="31">
        <v>211215</v>
      </c>
      <c r="C34" s="25">
        <v>0.01987608816677564</v>
      </c>
      <c r="D34" s="30"/>
      <c r="E34" s="31">
        <v>4856</v>
      </c>
      <c r="F34" s="25">
        <v>0.007841389489050152</v>
      </c>
      <c r="G34" s="29">
        <v>229.90791373718722</v>
      </c>
      <c r="H34" s="30"/>
      <c r="I34" s="29">
        <v>13</v>
      </c>
      <c r="J34" s="29">
        <v>2332</v>
      </c>
      <c r="K34" s="29">
        <v>2511</v>
      </c>
    </row>
    <row r="35" spans="1:11" ht="15.75">
      <c r="A35" s="28" t="s">
        <v>15</v>
      </c>
      <c r="B35" s="31">
        <v>164944</v>
      </c>
      <c r="C35" s="25">
        <v>0.01552182130331956</v>
      </c>
      <c r="D35" s="30"/>
      <c r="E35" s="31">
        <v>4114</v>
      </c>
      <c r="F35" s="25">
        <v>0.006643220007815554</v>
      </c>
      <c r="G35" s="29">
        <v>249.41798428557573</v>
      </c>
      <c r="H35" s="30"/>
      <c r="I35" s="29">
        <v>19</v>
      </c>
      <c r="J35" s="29">
        <v>1989</v>
      </c>
      <c r="K35" s="29">
        <v>2106</v>
      </c>
    </row>
    <row r="36" spans="1:11" ht="15.75">
      <c r="A36" s="28" t="s">
        <v>16</v>
      </c>
      <c r="B36" s="31">
        <v>142685</v>
      </c>
      <c r="C36" s="25">
        <v>0.013427169661607282</v>
      </c>
      <c r="D36" s="30"/>
      <c r="E36" s="31">
        <v>3205</v>
      </c>
      <c r="F36" s="25">
        <v>0.005175381654119799</v>
      </c>
      <c r="G36" s="29">
        <v>224.62066790482532</v>
      </c>
      <c r="H36" s="30"/>
      <c r="I36" s="29">
        <v>25</v>
      </c>
      <c r="J36" s="29">
        <v>1571</v>
      </c>
      <c r="K36" s="29">
        <v>1609</v>
      </c>
    </row>
    <row r="37" spans="1:11" ht="15.75">
      <c r="A37" s="28" t="s">
        <v>20</v>
      </c>
      <c r="B37" s="40">
        <v>0</v>
      </c>
      <c r="C37" s="25">
        <v>0</v>
      </c>
      <c r="D37" s="30"/>
      <c r="E37" s="31">
        <v>922</v>
      </c>
      <c r="F37" s="25">
        <v>0.0014888305413723723</v>
      </c>
      <c r="G37" s="33" t="s">
        <v>18</v>
      </c>
      <c r="H37" s="30"/>
      <c r="I37" s="62">
        <v>1</v>
      </c>
      <c r="J37" s="29">
        <v>497</v>
      </c>
      <c r="K37" s="29">
        <v>424</v>
      </c>
    </row>
    <row r="38" spans="1:11" ht="15.75">
      <c r="A38" s="30"/>
      <c r="B38" s="29"/>
      <c r="C38" s="25"/>
      <c r="D38" s="30"/>
      <c r="E38" s="29"/>
      <c r="F38" s="25"/>
      <c r="G38" s="29"/>
      <c r="H38" s="30"/>
      <c r="I38" s="29"/>
      <c r="J38" s="29"/>
      <c r="K38" s="29"/>
    </row>
    <row r="39" spans="1:11" ht="15.75">
      <c r="A39" s="35" t="s">
        <v>21</v>
      </c>
      <c r="B39" s="40">
        <v>0</v>
      </c>
      <c r="C39" s="25">
        <v>0</v>
      </c>
      <c r="D39" s="30"/>
      <c r="E39" s="31">
        <v>31565</v>
      </c>
      <c r="F39" s="25">
        <v>0.05097064646249342</v>
      </c>
      <c r="G39" s="33" t="s">
        <v>18</v>
      </c>
      <c r="H39" s="30"/>
      <c r="I39" s="29">
        <v>49</v>
      </c>
      <c r="J39" s="29">
        <v>13691</v>
      </c>
      <c r="K39" s="29">
        <v>17825</v>
      </c>
    </row>
    <row r="40" spans="1:11" ht="15.75">
      <c r="A40" s="36"/>
      <c r="B40" s="37"/>
      <c r="C40" s="38"/>
      <c r="D40" s="36"/>
      <c r="E40" s="37"/>
      <c r="F40" s="38"/>
      <c r="G40" s="37"/>
      <c r="H40" s="36"/>
      <c r="I40" s="37"/>
      <c r="J40" s="37"/>
      <c r="K40" s="37"/>
    </row>
    <row r="41" spans="1:11" ht="15.75">
      <c r="A41" s="35" t="s">
        <v>22</v>
      </c>
      <c r="B41" s="29"/>
      <c r="C41" s="32"/>
      <c r="D41" s="30"/>
      <c r="E41" s="31"/>
      <c r="F41" s="32"/>
      <c r="G41" s="31"/>
      <c r="H41" s="30"/>
      <c r="I41" s="31"/>
      <c r="J41" s="31"/>
      <c r="K41" s="31"/>
    </row>
    <row r="42" spans="1:11" ht="15.75">
      <c r="A42" s="30"/>
      <c r="B42" s="31"/>
      <c r="C42" s="32"/>
      <c r="D42" s="30"/>
      <c r="E42" s="31"/>
      <c r="F42" s="32"/>
      <c r="G42" s="31"/>
      <c r="H42" s="30"/>
      <c r="I42" s="31"/>
      <c r="J42" s="31"/>
      <c r="K42" s="31"/>
    </row>
    <row r="43" spans="1:11" ht="15.75">
      <c r="A43" s="35" t="s">
        <v>23</v>
      </c>
      <c r="B43" s="29"/>
      <c r="C43" s="32"/>
      <c r="D43" s="30"/>
      <c r="E43" s="31"/>
      <c r="F43" s="32"/>
      <c r="G43" s="31"/>
      <c r="H43" s="30"/>
      <c r="I43" s="31"/>
      <c r="J43" s="31"/>
      <c r="K43" s="31"/>
    </row>
    <row r="44" spans="1:11" ht="15.75">
      <c r="A44" s="30"/>
      <c r="B44" s="31"/>
      <c r="C44" s="34"/>
      <c r="D44" s="30"/>
      <c r="E44" s="29"/>
      <c r="F44" s="34"/>
      <c r="G44" s="29"/>
      <c r="H44" s="30"/>
      <c r="I44" s="31"/>
      <c r="J44" s="31"/>
      <c r="K44" s="31"/>
    </row>
    <row r="45" spans="1:11" ht="15.75">
      <c r="A45" s="35" t="s">
        <v>27</v>
      </c>
      <c r="B45" s="29"/>
      <c r="C45" s="34"/>
      <c r="D45" s="30"/>
      <c r="E45" s="29"/>
      <c r="F45" s="34"/>
      <c r="G45" s="31"/>
      <c r="H45" s="30"/>
      <c r="I45" s="31"/>
      <c r="J45" s="31"/>
      <c r="K45" s="31"/>
    </row>
    <row r="46" spans="1:11" ht="15.75">
      <c r="A46" s="30"/>
      <c r="B46" s="29"/>
      <c r="C46" s="34"/>
      <c r="D46" s="30"/>
      <c r="E46" s="31"/>
      <c r="F46" s="32"/>
      <c r="G46" s="31"/>
      <c r="H46" s="30"/>
      <c r="I46" s="31"/>
      <c r="J46" s="31"/>
      <c r="K46" s="31"/>
    </row>
    <row r="47" spans="1:11" ht="15.75">
      <c r="A47" s="30"/>
      <c r="B47" s="35"/>
      <c r="C47" s="35"/>
      <c r="D47" s="30"/>
      <c r="E47" s="35"/>
      <c r="F47" s="30"/>
      <c r="G47" s="30"/>
      <c r="H47" s="30"/>
      <c r="I47" s="30"/>
      <c r="J47" s="30"/>
      <c r="K47" s="30"/>
    </row>
    <row r="48" spans="1:11" ht="15.75">
      <c r="A48" s="30"/>
      <c r="B48" s="35"/>
      <c r="C48" s="30"/>
      <c r="D48" s="30"/>
      <c r="E48" s="30"/>
      <c r="F48" s="30"/>
      <c r="G48" s="30"/>
      <c r="H48" s="30"/>
      <c r="I48" s="30"/>
      <c r="J48" s="30"/>
      <c r="K48" s="30"/>
    </row>
    <row r="49" spans="1:11" ht="15.75">
      <c r="A49" s="30"/>
      <c r="B49" s="30"/>
      <c r="C49" s="35"/>
      <c r="D49" s="30"/>
      <c r="E49" s="35"/>
      <c r="F49" s="35"/>
      <c r="G49" s="30"/>
      <c r="H49" s="30"/>
      <c r="I49" s="35"/>
      <c r="J49" s="35"/>
      <c r="K49" s="35"/>
    </row>
    <row r="50" spans="1:11" ht="15.75">
      <c r="A50" s="30"/>
      <c r="B50" s="30"/>
      <c r="C50" s="35"/>
      <c r="D50" s="30"/>
      <c r="E50" s="35"/>
      <c r="F50" s="30"/>
      <c r="G50" s="30"/>
      <c r="H50" s="30"/>
      <c r="I50" s="30"/>
      <c r="J50" s="30"/>
      <c r="K50" s="30"/>
    </row>
    <row r="51" spans="1:11" ht="15.75">
      <c r="A51" s="30"/>
      <c r="B51" s="30"/>
      <c r="C51" s="30"/>
      <c r="D51" s="30"/>
      <c r="E51" s="30"/>
      <c r="F51" s="30"/>
      <c r="G51" s="30"/>
      <c r="H51" s="30"/>
      <c r="I51" s="30"/>
      <c r="J51" s="30"/>
      <c r="K51" s="30"/>
    </row>
    <row r="52" spans="1:11" ht="15.75">
      <c r="A52" s="30"/>
      <c r="B52" s="30"/>
      <c r="C52" s="30"/>
      <c r="D52" s="30"/>
      <c r="E52" s="30"/>
      <c r="F52" s="30"/>
      <c r="G52" s="30"/>
      <c r="H52" s="30"/>
      <c r="I52" s="30"/>
      <c r="J52" s="30"/>
      <c r="K52" s="30"/>
    </row>
    <row r="53" spans="1:11" ht="15.75">
      <c r="A53" s="30"/>
      <c r="B53" s="30"/>
      <c r="C53" s="30"/>
      <c r="D53" s="30"/>
      <c r="E53" s="30"/>
      <c r="F53" s="30"/>
      <c r="G53" s="30"/>
      <c r="H53" s="30"/>
      <c r="I53" s="30"/>
      <c r="J53" s="30"/>
      <c r="K53" s="30"/>
    </row>
    <row r="54" spans="1:11" ht="15.75">
      <c r="A54" s="30"/>
      <c r="B54" s="30"/>
      <c r="C54" s="30"/>
      <c r="D54" s="30"/>
      <c r="E54" s="30"/>
      <c r="F54" s="30"/>
      <c r="G54" s="30"/>
      <c r="H54" s="30"/>
      <c r="I54" s="30"/>
      <c r="J54" s="30"/>
      <c r="K54" s="30"/>
    </row>
    <row r="55" spans="1:11" ht="15.75">
      <c r="A55" s="30"/>
      <c r="B55" s="30"/>
      <c r="C55" s="30"/>
      <c r="D55" s="30"/>
      <c r="E55" s="30"/>
      <c r="F55" s="30"/>
      <c r="G55" s="30"/>
      <c r="H55" s="30"/>
      <c r="I55" s="30"/>
      <c r="J55" s="30"/>
      <c r="K55" s="30"/>
    </row>
    <row r="56" spans="1:11" ht="15.75">
      <c r="A56" s="30"/>
      <c r="B56" s="30"/>
      <c r="C56" s="30"/>
      <c r="D56" s="30"/>
      <c r="E56" s="30"/>
      <c r="F56" s="30"/>
      <c r="G56" s="30"/>
      <c r="H56" s="30"/>
      <c r="I56" s="30"/>
      <c r="J56" s="30"/>
      <c r="K56" s="30"/>
    </row>
    <row r="57" spans="1:11" ht="15.75">
      <c r="A57" s="30"/>
      <c r="B57" s="30"/>
      <c r="C57" s="30"/>
      <c r="D57" s="30"/>
      <c r="E57" s="30"/>
      <c r="F57" s="30"/>
      <c r="G57" s="30"/>
      <c r="H57" s="30"/>
      <c r="I57" s="30"/>
      <c r="J57" s="30"/>
      <c r="K57" s="30"/>
    </row>
    <row r="58" spans="1:11" ht="15.75">
      <c r="A58" s="30"/>
      <c r="B58" s="30"/>
      <c r="C58" s="30"/>
      <c r="D58" s="30"/>
      <c r="E58" s="30"/>
      <c r="F58" s="30"/>
      <c r="G58" s="30"/>
      <c r="H58" s="30"/>
      <c r="I58" s="30"/>
      <c r="J58" s="30"/>
      <c r="K58" s="30"/>
    </row>
    <row r="59" spans="1:11" ht="15.75">
      <c r="A59" s="30"/>
      <c r="B59" s="30"/>
      <c r="C59" s="30"/>
      <c r="D59" s="30"/>
      <c r="E59" s="30"/>
      <c r="F59" s="30"/>
      <c r="G59" s="30"/>
      <c r="H59" s="30"/>
      <c r="I59" s="30"/>
      <c r="J59" s="30"/>
      <c r="K59" s="30"/>
    </row>
    <row r="60" spans="1:11" ht="15.75">
      <c r="A60" s="30"/>
      <c r="B60" s="30"/>
      <c r="C60" s="30"/>
      <c r="D60" s="30"/>
      <c r="E60" s="30"/>
      <c r="F60" s="30"/>
      <c r="G60" s="30"/>
      <c r="H60" s="30"/>
      <c r="I60" s="30"/>
      <c r="J60" s="30"/>
      <c r="K60" s="30"/>
    </row>
    <row r="61" spans="1:11" ht="15.75">
      <c r="A61" s="30"/>
      <c r="B61" s="30"/>
      <c r="C61" s="30"/>
      <c r="D61" s="30"/>
      <c r="E61" s="30"/>
      <c r="F61" s="30"/>
      <c r="G61" s="30"/>
      <c r="H61" s="30"/>
      <c r="I61" s="30"/>
      <c r="J61" s="30"/>
      <c r="K61" s="30"/>
    </row>
    <row r="62" spans="1:11" ht="15.75">
      <c r="A62" s="30"/>
      <c r="B62" s="30"/>
      <c r="C62" s="30"/>
      <c r="D62" s="30"/>
      <c r="E62" s="30"/>
      <c r="F62" s="30"/>
      <c r="G62" s="30"/>
      <c r="H62" s="30"/>
      <c r="I62" s="30"/>
      <c r="J62" s="30"/>
      <c r="K62" s="30"/>
    </row>
    <row r="63" spans="1:11" ht="15.75">
      <c r="A63" s="30"/>
      <c r="B63" s="30"/>
      <c r="C63" s="30"/>
      <c r="D63" s="30"/>
      <c r="E63" s="30"/>
      <c r="F63" s="30"/>
      <c r="G63" s="30"/>
      <c r="H63" s="30"/>
      <c r="I63" s="30"/>
      <c r="J63" s="30"/>
      <c r="K63" s="30"/>
    </row>
    <row r="64" spans="1:11" ht="15.75">
      <c r="A64" s="30"/>
      <c r="B64" s="30"/>
      <c r="C64" s="30"/>
      <c r="D64" s="30"/>
      <c r="E64" s="30"/>
      <c r="F64" s="30"/>
      <c r="G64" s="30"/>
      <c r="H64" s="30"/>
      <c r="I64" s="30"/>
      <c r="J64" s="30"/>
      <c r="K64" s="30"/>
    </row>
    <row r="65" spans="1:11" ht="15.75">
      <c r="A65" s="30"/>
      <c r="B65" s="30"/>
      <c r="C65" s="30"/>
      <c r="D65" s="28"/>
      <c r="E65" s="28"/>
      <c r="F65" s="30"/>
      <c r="G65" s="30"/>
      <c r="H65" s="30"/>
      <c r="I65" s="30"/>
      <c r="J65" s="30"/>
      <c r="K65" s="30"/>
    </row>
    <row r="66" spans="1:11" ht="15.75">
      <c r="A66" s="30"/>
      <c r="B66" s="30"/>
      <c r="C66" s="30"/>
      <c r="D66" s="30"/>
      <c r="E66" s="30"/>
      <c r="F66" s="45"/>
      <c r="G66" s="30"/>
      <c r="H66" s="30"/>
      <c r="I66" s="30"/>
      <c r="J66" s="30"/>
      <c r="K66" s="30"/>
    </row>
    <row r="67" spans="1:11" ht="15.75">
      <c r="A67" s="30"/>
      <c r="B67" s="30"/>
      <c r="C67" s="30"/>
      <c r="D67" s="45"/>
      <c r="E67" s="45"/>
      <c r="F67" s="45"/>
      <c r="G67" s="30"/>
      <c r="H67" s="30"/>
      <c r="I67" s="30"/>
      <c r="J67" s="30"/>
      <c r="K67" s="30"/>
    </row>
    <row r="68" spans="1:11" ht="15.75">
      <c r="A68" s="30"/>
      <c r="B68" s="30"/>
      <c r="C68" s="30"/>
      <c r="D68" s="45"/>
      <c r="E68" s="45"/>
      <c r="F68" s="45"/>
      <c r="G68" s="30"/>
      <c r="H68" s="30"/>
      <c r="I68" s="30"/>
      <c r="J68" s="30"/>
      <c r="K68" s="30"/>
    </row>
  </sheetData>
  <sheetProtection/>
  <mergeCells count="3">
    <mergeCell ref="B4:C4"/>
    <mergeCell ref="E4:G4"/>
    <mergeCell ref="I4:K4"/>
  </mergeCells>
  <printOptions/>
  <pageMargins left="0.7" right="0.7" top="0.75" bottom="0.75" header="0.3" footer="0.3"/>
  <pageSetup fitToHeight="2" fitToWidth="1" horizontalDpi="1200" verticalDpi="1200" orientation="landscape" scale="82" r:id="rId1"/>
</worksheet>
</file>

<file path=xl/worksheets/sheet13.xml><?xml version="1.0" encoding="utf-8"?>
<worksheet xmlns="http://schemas.openxmlformats.org/spreadsheetml/2006/main" xmlns:r="http://schemas.openxmlformats.org/officeDocument/2006/relationships">
  <sheetPr>
    <pageSetUpPr fitToPage="1"/>
  </sheetPr>
  <dimension ref="A1:K68"/>
  <sheetViews>
    <sheetView zoomScalePageLayoutView="0" workbookViewId="0" topLeftCell="A1">
      <selection activeCell="A1" sqref="A1"/>
    </sheetView>
  </sheetViews>
  <sheetFormatPr defaultColWidth="8.88671875" defaultRowHeight="15.75"/>
  <cols>
    <col min="1" max="1" width="18.77734375" style="0" customWidth="1"/>
    <col min="2" max="3" width="12.77734375" style="0" customWidth="1"/>
    <col min="4" max="4" width="3.77734375" style="0" customWidth="1"/>
    <col min="5" max="7" width="12.77734375" style="0" customWidth="1"/>
    <col min="8" max="8" width="3.77734375" style="0" customWidth="1"/>
    <col min="9" max="16384" width="12.77734375" style="0" customWidth="1"/>
  </cols>
  <sheetData>
    <row r="1" spans="1:11" ht="20.25">
      <c r="A1" s="21" t="s">
        <v>28</v>
      </c>
      <c r="B1" s="1"/>
      <c r="C1" s="1"/>
      <c r="D1" s="2"/>
      <c r="E1" s="1"/>
      <c r="F1" s="1"/>
      <c r="G1" s="2"/>
      <c r="H1" s="2"/>
      <c r="I1" s="2"/>
      <c r="J1" s="2"/>
      <c r="K1" s="25"/>
    </row>
    <row r="2" spans="1:11" ht="20.25">
      <c r="A2" s="21" t="s">
        <v>52</v>
      </c>
      <c r="B2" s="1"/>
      <c r="C2" s="1"/>
      <c r="D2" s="2"/>
      <c r="E2" s="1"/>
      <c r="F2" s="2"/>
      <c r="G2" s="2"/>
      <c r="H2" s="2"/>
      <c r="I2" s="2"/>
      <c r="J2" s="2"/>
      <c r="K2" s="40"/>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29.25">
      <c r="A5" s="8" t="s">
        <v>33</v>
      </c>
      <c r="B5" s="9" t="s">
        <v>0</v>
      </c>
      <c r="C5" s="9" t="s">
        <v>1</v>
      </c>
      <c r="D5" s="10"/>
      <c r="E5" s="9" t="s">
        <v>0</v>
      </c>
      <c r="F5" s="9" t="s">
        <v>1</v>
      </c>
      <c r="G5" s="9" t="s">
        <v>30</v>
      </c>
      <c r="H5" s="10"/>
      <c r="I5" s="9" t="s">
        <v>2</v>
      </c>
      <c r="J5" s="22" t="s">
        <v>32</v>
      </c>
      <c r="K5" s="22" t="s">
        <v>49</v>
      </c>
    </row>
    <row r="6" spans="1:11" ht="15.75">
      <c r="A6" s="2"/>
      <c r="B6" s="2"/>
      <c r="C6" s="2"/>
      <c r="D6" s="2"/>
      <c r="E6" s="2"/>
      <c r="F6" s="2"/>
      <c r="G6" s="2"/>
      <c r="H6" s="2"/>
      <c r="I6" s="2"/>
      <c r="J6" s="2"/>
      <c r="K6" s="2"/>
    </row>
    <row r="7" spans="1:11" ht="15.75">
      <c r="A7" s="28" t="s">
        <v>3</v>
      </c>
      <c r="B7" s="29">
        <v>10553998</v>
      </c>
      <c r="C7" s="24">
        <v>1</v>
      </c>
      <c r="D7" s="30"/>
      <c r="E7" s="29">
        <v>535743</v>
      </c>
      <c r="F7" s="24">
        <v>1</v>
      </c>
      <c r="G7" s="40" t="s">
        <v>18</v>
      </c>
      <c r="H7" s="30"/>
      <c r="I7" s="29">
        <v>2065</v>
      </c>
      <c r="J7" s="29">
        <v>327397</v>
      </c>
      <c r="K7" s="29">
        <v>206281</v>
      </c>
    </row>
    <row r="8" spans="1:11" ht="15.75">
      <c r="A8" s="30"/>
      <c r="B8" s="31"/>
      <c r="C8" s="32"/>
      <c r="D8" s="30"/>
      <c r="E8" s="31"/>
      <c r="F8" s="32"/>
      <c r="G8" s="31"/>
      <c r="H8" s="30"/>
      <c r="I8" s="31"/>
      <c r="J8" s="31"/>
      <c r="K8" s="31"/>
    </row>
    <row r="9" spans="1:11" ht="15.75">
      <c r="A9" s="28" t="s">
        <v>4</v>
      </c>
      <c r="B9" s="29">
        <v>5546395</v>
      </c>
      <c r="C9" s="25">
        <v>0.5255254928037697</v>
      </c>
      <c r="D9" s="30"/>
      <c r="E9" s="29">
        <v>326323</v>
      </c>
      <c r="F9" s="25">
        <v>0.6091036187127036</v>
      </c>
      <c r="G9" s="29">
        <v>588.3515328425041</v>
      </c>
      <c r="H9" s="30"/>
      <c r="I9" s="29">
        <v>1510</v>
      </c>
      <c r="J9" s="29">
        <v>203579</v>
      </c>
      <c r="K9" s="29">
        <v>121234</v>
      </c>
    </row>
    <row r="10" spans="1:11" ht="15.75">
      <c r="A10" s="28" t="s">
        <v>5</v>
      </c>
      <c r="B10" s="31">
        <v>82729</v>
      </c>
      <c r="C10" s="25">
        <v>0.007838640863869787</v>
      </c>
      <c r="D10" s="30"/>
      <c r="E10" s="31">
        <v>11095</v>
      </c>
      <c r="F10" s="25">
        <v>0.02070955663443106</v>
      </c>
      <c r="G10" s="29">
        <v>1341.1258446252223</v>
      </c>
      <c r="H10" s="30"/>
      <c r="I10" s="29">
        <v>59</v>
      </c>
      <c r="J10" s="29">
        <v>6032</v>
      </c>
      <c r="K10" s="29">
        <v>5004</v>
      </c>
    </row>
    <row r="11" spans="1:11" ht="15.75">
      <c r="A11" s="28" t="s">
        <v>6</v>
      </c>
      <c r="B11" s="31">
        <v>231173</v>
      </c>
      <c r="C11" s="25">
        <v>0.02190383208334889</v>
      </c>
      <c r="D11" s="30"/>
      <c r="E11" s="31">
        <v>26447</v>
      </c>
      <c r="F11" s="25">
        <v>0.04936508736465059</v>
      </c>
      <c r="G11" s="29">
        <v>1144.034986784789</v>
      </c>
      <c r="H11" s="30"/>
      <c r="I11" s="29">
        <v>112</v>
      </c>
      <c r="J11" s="29">
        <v>15909</v>
      </c>
      <c r="K11" s="29">
        <v>10426</v>
      </c>
    </row>
    <row r="12" spans="1:11" ht="15.75">
      <c r="A12" s="28" t="s">
        <v>7</v>
      </c>
      <c r="B12" s="31">
        <v>346252</v>
      </c>
      <c r="C12" s="25">
        <v>0.03280766208217966</v>
      </c>
      <c r="D12" s="30"/>
      <c r="E12" s="31">
        <v>30818</v>
      </c>
      <c r="F12" s="25">
        <v>0.05752385005497039</v>
      </c>
      <c r="G12" s="29">
        <v>890.0454004597808</v>
      </c>
      <c r="H12" s="30"/>
      <c r="I12" s="29">
        <v>144</v>
      </c>
      <c r="J12" s="29">
        <v>19716</v>
      </c>
      <c r="K12" s="29">
        <v>10958</v>
      </c>
    </row>
    <row r="13" spans="1:11" ht="15.75">
      <c r="A13" s="28" t="s">
        <v>8</v>
      </c>
      <c r="B13" s="31">
        <v>525453</v>
      </c>
      <c r="C13" s="25">
        <v>0.04978710437504347</v>
      </c>
      <c r="D13" s="30"/>
      <c r="E13" s="31">
        <v>38710</v>
      </c>
      <c r="F13" s="25">
        <v>0.07225479380971847</v>
      </c>
      <c r="G13" s="29">
        <v>736.6976684879522</v>
      </c>
      <c r="H13" s="30"/>
      <c r="I13" s="29">
        <v>207</v>
      </c>
      <c r="J13" s="29">
        <v>25261</v>
      </c>
      <c r="K13" s="29">
        <v>13242</v>
      </c>
    </row>
    <row r="14" spans="1:11" ht="15.75">
      <c r="A14" s="28" t="s">
        <v>9</v>
      </c>
      <c r="B14" s="31">
        <v>1271248</v>
      </c>
      <c r="C14" s="25">
        <v>0.12045179466586975</v>
      </c>
      <c r="D14" s="30"/>
      <c r="E14" s="31">
        <v>79202</v>
      </c>
      <c r="F14" s="25">
        <v>0.14783580933395304</v>
      </c>
      <c r="G14" s="29">
        <v>623.0255622821039</v>
      </c>
      <c r="H14" s="30"/>
      <c r="I14" s="29">
        <v>295</v>
      </c>
      <c r="J14" s="29">
        <v>51989</v>
      </c>
      <c r="K14" s="29">
        <v>26918</v>
      </c>
    </row>
    <row r="15" spans="1:11" ht="15.75">
      <c r="A15" s="28" t="s">
        <v>10</v>
      </c>
      <c r="B15" s="31">
        <v>1172093</v>
      </c>
      <c r="C15" s="25">
        <v>0.11105677677786181</v>
      </c>
      <c r="D15" s="30"/>
      <c r="E15" s="31">
        <v>60214</v>
      </c>
      <c r="F15" s="25">
        <v>0.1123934423781552</v>
      </c>
      <c r="G15" s="29">
        <v>513.7305657486223</v>
      </c>
      <c r="H15" s="30"/>
      <c r="I15" s="29">
        <v>256</v>
      </c>
      <c r="J15" s="29">
        <v>37802</v>
      </c>
      <c r="K15" s="29">
        <v>22156</v>
      </c>
    </row>
    <row r="16" spans="1:11" ht="15.75">
      <c r="A16" s="28" t="s">
        <v>11</v>
      </c>
      <c r="B16" s="31">
        <v>838461</v>
      </c>
      <c r="C16" s="25">
        <v>0.07944487008619862</v>
      </c>
      <c r="D16" s="30"/>
      <c r="E16" s="31">
        <v>36888</v>
      </c>
      <c r="F16" s="25">
        <v>0.06885390943045452</v>
      </c>
      <c r="G16" s="29">
        <v>439.94890638920594</v>
      </c>
      <c r="H16" s="30"/>
      <c r="I16" s="29">
        <v>190</v>
      </c>
      <c r="J16" s="29">
        <v>22183</v>
      </c>
      <c r="K16" s="29">
        <v>14515</v>
      </c>
    </row>
    <row r="17" spans="1:11" ht="15.75">
      <c r="A17" s="28" t="s">
        <v>12</v>
      </c>
      <c r="B17" s="31">
        <v>292064</v>
      </c>
      <c r="C17" s="25">
        <v>0.027673304467179166</v>
      </c>
      <c r="D17" s="30"/>
      <c r="E17" s="31">
        <v>11553</v>
      </c>
      <c r="F17" s="25">
        <v>0.021564444145793785</v>
      </c>
      <c r="G17" s="29">
        <v>395.56398597567653</v>
      </c>
      <c r="H17" s="30"/>
      <c r="I17" s="29">
        <v>51</v>
      </c>
      <c r="J17" s="29">
        <v>6855</v>
      </c>
      <c r="K17" s="29">
        <v>4647</v>
      </c>
    </row>
    <row r="18" spans="1:11" ht="15.75">
      <c r="A18" s="28" t="s">
        <v>13</v>
      </c>
      <c r="B18" s="31">
        <v>253631</v>
      </c>
      <c r="C18" s="25">
        <v>0.02403174607385751</v>
      </c>
      <c r="D18" s="30"/>
      <c r="E18" s="31">
        <v>8787</v>
      </c>
      <c r="F18" s="25">
        <v>0.016401520878480912</v>
      </c>
      <c r="G18" s="29">
        <v>346.44818653871175</v>
      </c>
      <c r="H18" s="30"/>
      <c r="I18" s="29">
        <v>38</v>
      </c>
      <c r="J18" s="29">
        <v>4953</v>
      </c>
      <c r="K18" s="29">
        <v>3796</v>
      </c>
    </row>
    <row r="19" spans="1:11" ht="15.75">
      <c r="A19" s="28" t="s">
        <v>14</v>
      </c>
      <c r="B19" s="31">
        <v>222614</v>
      </c>
      <c r="C19" s="25">
        <v>0.021092859786405113</v>
      </c>
      <c r="D19" s="30"/>
      <c r="E19" s="31">
        <v>7517</v>
      </c>
      <c r="F19" s="25">
        <v>0.014030981272737114</v>
      </c>
      <c r="G19" s="29">
        <v>337.66968833945754</v>
      </c>
      <c r="H19" s="30"/>
      <c r="I19" s="29">
        <v>41</v>
      </c>
      <c r="J19" s="29">
        <v>4166</v>
      </c>
      <c r="K19" s="29">
        <v>3310</v>
      </c>
    </row>
    <row r="20" spans="1:11" ht="15.75">
      <c r="A20" s="28" t="s">
        <v>15</v>
      </c>
      <c r="B20" s="31">
        <v>164420</v>
      </c>
      <c r="C20" s="25">
        <v>0.015578930373115479</v>
      </c>
      <c r="D20" s="30"/>
      <c r="E20" s="31">
        <v>5418</v>
      </c>
      <c r="F20" s="25">
        <v>0.01011305794009441</v>
      </c>
      <c r="G20" s="29">
        <v>329.52195596642747</v>
      </c>
      <c r="H20" s="30"/>
      <c r="I20" s="29">
        <v>42</v>
      </c>
      <c r="J20" s="29">
        <v>2944</v>
      </c>
      <c r="K20" s="29">
        <v>2432</v>
      </c>
    </row>
    <row r="21" spans="1:11" ht="15.75">
      <c r="A21" s="28" t="s">
        <v>16</v>
      </c>
      <c r="B21" s="31">
        <v>146257</v>
      </c>
      <c r="C21" s="25">
        <v>0.013857971168840471</v>
      </c>
      <c r="D21" s="30"/>
      <c r="E21" s="31">
        <v>4775</v>
      </c>
      <c r="F21" s="25">
        <v>0.008912855604272945</v>
      </c>
      <c r="G21" s="29">
        <v>326.4801000977731</v>
      </c>
      <c r="H21" s="30"/>
      <c r="I21" s="29">
        <v>72</v>
      </c>
      <c r="J21" s="29">
        <v>2627</v>
      </c>
      <c r="K21" s="29">
        <v>2076</v>
      </c>
    </row>
    <row r="22" spans="1:11" ht="15.75">
      <c r="A22" s="28" t="s">
        <v>17</v>
      </c>
      <c r="B22" s="40">
        <v>0</v>
      </c>
      <c r="C22" s="25">
        <v>0</v>
      </c>
      <c r="D22" s="30"/>
      <c r="E22" s="31">
        <v>4899</v>
      </c>
      <c r="F22" s="25">
        <v>0.009144309864991236</v>
      </c>
      <c r="G22" s="33" t="s">
        <v>18</v>
      </c>
      <c r="H22" s="30"/>
      <c r="I22" s="29">
        <v>3</v>
      </c>
      <c r="J22" s="29">
        <v>3142</v>
      </c>
      <c r="K22" s="29">
        <v>1754</v>
      </c>
    </row>
    <row r="23" spans="1:11" ht="15.75">
      <c r="A23" s="30"/>
      <c r="B23" s="31"/>
      <c r="C23" s="25"/>
      <c r="D23" s="30"/>
      <c r="E23" s="29"/>
      <c r="F23" s="25"/>
      <c r="G23" s="29"/>
      <c r="H23" s="30"/>
      <c r="I23" s="29"/>
      <c r="J23" s="29"/>
      <c r="K23" s="29"/>
    </row>
    <row r="24" spans="1:11" ht="15.75">
      <c r="A24" s="28" t="s">
        <v>19</v>
      </c>
      <c r="B24" s="29">
        <v>5007603</v>
      </c>
      <c r="C24" s="25">
        <v>0.4744745071962303</v>
      </c>
      <c r="D24" s="30"/>
      <c r="E24" s="29">
        <v>184806</v>
      </c>
      <c r="F24" s="25">
        <v>0.3449527105347153</v>
      </c>
      <c r="G24" s="29">
        <v>369.05082132109914</v>
      </c>
      <c r="H24" s="30"/>
      <c r="I24" s="29">
        <v>511</v>
      </c>
      <c r="J24" s="29">
        <v>110649</v>
      </c>
      <c r="K24" s="29">
        <v>73646</v>
      </c>
    </row>
    <row r="25" spans="1:11" ht="15.75">
      <c r="A25" s="28" t="s">
        <v>5</v>
      </c>
      <c r="B25" s="31">
        <v>68163</v>
      </c>
      <c r="C25" s="25">
        <v>0.006458500371138975</v>
      </c>
      <c r="D25" s="30"/>
      <c r="E25" s="31">
        <v>7513</v>
      </c>
      <c r="F25" s="25">
        <v>0.014023515006262331</v>
      </c>
      <c r="G25" s="29">
        <v>1102.2108768686824</v>
      </c>
      <c r="H25" s="30"/>
      <c r="I25" s="29">
        <v>22</v>
      </c>
      <c r="J25" s="29">
        <v>4375</v>
      </c>
      <c r="K25" s="29">
        <v>3116</v>
      </c>
    </row>
    <row r="26" spans="1:11" ht="15.75">
      <c r="A26" s="28" t="s">
        <v>6</v>
      </c>
      <c r="B26" s="31">
        <v>191464</v>
      </c>
      <c r="C26" s="25">
        <v>0.018141371639448862</v>
      </c>
      <c r="D26" s="30"/>
      <c r="E26" s="31">
        <v>15318</v>
      </c>
      <c r="F26" s="25">
        <v>0.028592067465183866</v>
      </c>
      <c r="G26" s="29">
        <v>800.0459616429198</v>
      </c>
      <c r="H26" s="30"/>
      <c r="I26" s="29">
        <v>43</v>
      </c>
      <c r="J26" s="29">
        <v>9063</v>
      </c>
      <c r="K26" s="29">
        <v>6212</v>
      </c>
    </row>
    <row r="27" spans="1:11" ht="15.75">
      <c r="A27" s="28" t="s">
        <v>7</v>
      </c>
      <c r="B27" s="31">
        <v>294492</v>
      </c>
      <c r="C27" s="25">
        <v>0.027903359466242082</v>
      </c>
      <c r="D27" s="30"/>
      <c r="E27" s="31">
        <v>17172</v>
      </c>
      <c r="F27" s="25">
        <v>0.03205268197624608</v>
      </c>
      <c r="G27" s="29">
        <v>583.1058229086019</v>
      </c>
      <c r="H27" s="30"/>
      <c r="I27" s="29">
        <v>36</v>
      </c>
      <c r="J27" s="29">
        <v>10665</v>
      </c>
      <c r="K27" s="29">
        <v>6471</v>
      </c>
    </row>
    <row r="28" spans="1:11" ht="15.75">
      <c r="A28" s="28" t="s">
        <v>8</v>
      </c>
      <c r="B28" s="31">
        <v>468419</v>
      </c>
      <c r="C28" s="25">
        <v>0.04438308591682508</v>
      </c>
      <c r="D28" s="30"/>
      <c r="E28" s="31">
        <v>21563</v>
      </c>
      <c r="F28" s="25">
        <v>0.04024877599893979</v>
      </c>
      <c r="G28" s="29">
        <v>460.33572506666036</v>
      </c>
      <c r="H28" s="30"/>
      <c r="I28" s="29">
        <v>46</v>
      </c>
      <c r="J28" s="29">
        <v>13766</v>
      </c>
      <c r="K28" s="29">
        <v>7751</v>
      </c>
    </row>
    <row r="29" spans="1:11" ht="15.75">
      <c r="A29" s="28" t="s">
        <v>9</v>
      </c>
      <c r="B29" s="31">
        <v>1139562</v>
      </c>
      <c r="C29" s="25">
        <v>0.10797443774387677</v>
      </c>
      <c r="D29" s="30"/>
      <c r="E29" s="31">
        <v>44205</v>
      </c>
      <c r="F29" s="25">
        <v>0.08251157737945246</v>
      </c>
      <c r="G29" s="29">
        <v>387.91219784443496</v>
      </c>
      <c r="H29" s="30"/>
      <c r="I29" s="29">
        <v>111</v>
      </c>
      <c r="J29" s="29">
        <v>27561</v>
      </c>
      <c r="K29" s="29">
        <v>16533</v>
      </c>
    </row>
    <row r="30" spans="1:11" ht="15.75">
      <c r="A30" s="28" t="s">
        <v>10</v>
      </c>
      <c r="B30" s="31">
        <v>1069709</v>
      </c>
      <c r="C30" s="25">
        <v>0.10135580848129781</v>
      </c>
      <c r="D30" s="30"/>
      <c r="E30" s="31">
        <v>34945</v>
      </c>
      <c r="F30" s="25">
        <v>0.06522717049032839</v>
      </c>
      <c r="G30" s="29">
        <v>326.67762914960986</v>
      </c>
      <c r="H30" s="30"/>
      <c r="I30" s="29">
        <v>78</v>
      </c>
      <c r="J30" s="29">
        <v>20702</v>
      </c>
      <c r="K30" s="29">
        <v>14165</v>
      </c>
    </row>
    <row r="31" spans="1:11" ht="15.75">
      <c r="A31" s="28" t="s">
        <v>11</v>
      </c>
      <c r="B31" s="31">
        <v>784873</v>
      </c>
      <c r="C31" s="25">
        <v>0.07436736296520048</v>
      </c>
      <c r="D31" s="30"/>
      <c r="E31" s="31">
        <v>21249</v>
      </c>
      <c r="F31" s="25">
        <v>0.03966267408066928</v>
      </c>
      <c r="G31" s="29">
        <v>270.7316979944526</v>
      </c>
      <c r="H31" s="30"/>
      <c r="I31" s="29">
        <v>59</v>
      </c>
      <c r="J31" s="29">
        <v>12249</v>
      </c>
      <c r="K31" s="29">
        <v>8941</v>
      </c>
    </row>
    <row r="32" spans="1:11" ht="15.75">
      <c r="A32" s="28" t="s">
        <v>12</v>
      </c>
      <c r="B32" s="31">
        <v>260857</v>
      </c>
      <c r="C32" s="25">
        <v>0.02471641552329269</v>
      </c>
      <c r="D32" s="30"/>
      <c r="E32" s="31">
        <v>5946</v>
      </c>
      <c r="F32" s="25">
        <v>0.011098605114765849</v>
      </c>
      <c r="G32" s="29">
        <v>227.94097915716273</v>
      </c>
      <c r="H32" s="30"/>
      <c r="I32" s="29">
        <v>25</v>
      </c>
      <c r="J32" s="29">
        <v>3331</v>
      </c>
      <c r="K32" s="29">
        <v>2590</v>
      </c>
    </row>
    <row r="33" spans="1:11" ht="15.75">
      <c r="A33" s="28" t="s">
        <v>13</v>
      </c>
      <c r="B33" s="31">
        <v>230511</v>
      </c>
      <c r="C33" s="25">
        <v>0.02184110703829961</v>
      </c>
      <c r="D33" s="30"/>
      <c r="E33" s="31">
        <v>4966</v>
      </c>
      <c r="F33" s="25">
        <v>0.009269369828443862</v>
      </c>
      <c r="G33" s="29">
        <v>215.43440443189263</v>
      </c>
      <c r="H33" s="30"/>
      <c r="I33" s="29">
        <v>20</v>
      </c>
      <c r="J33" s="29">
        <v>2663</v>
      </c>
      <c r="K33" s="29">
        <v>2283</v>
      </c>
    </row>
    <row r="34" spans="1:11" ht="15.75">
      <c r="A34" s="28" t="s">
        <v>14</v>
      </c>
      <c r="B34" s="31">
        <v>210090</v>
      </c>
      <c r="C34" s="25">
        <v>0.019906200474929026</v>
      </c>
      <c r="D34" s="30"/>
      <c r="E34" s="31">
        <v>4565</v>
      </c>
      <c r="F34" s="25">
        <v>0.008520876614346804</v>
      </c>
      <c r="G34" s="29">
        <v>217.28782902565567</v>
      </c>
      <c r="H34" s="30"/>
      <c r="I34" s="29">
        <v>24</v>
      </c>
      <c r="J34" s="29">
        <v>2312</v>
      </c>
      <c r="K34" s="29">
        <v>2229</v>
      </c>
    </row>
    <row r="35" spans="1:11" ht="15.75">
      <c r="A35" s="28" t="s">
        <v>15</v>
      </c>
      <c r="B35" s="31">
        <v>157217</v>
      </c>
      <c r="C35" s="25">
        <v>0.014896440192617053</v>
      </c>
      <c r="D35" s="30"/>
      <c r="E35" s="31">
        <v>3559</v>
      </c>
      <c r="F35" s="25">
        <v>0.006643110595938725</v>
      </c>
      <c r="G35" s="29">
        <v>226.37501033603235</v>
      </c>
      <c r="H35" s="30"/>
      <c r="I35" s="29">
        <v>21</v>
      </c>
      <c r="J35" s="29">
        <v>1829</v>
      </c>
      <c r="K35" s="29">
        <v>1709</v>
      </c>
    </row>
    <row r="36" spans="1:11" ht="15.75">
      <c r="A36" s="28" t="s">
        <v>16</v>
      </c>
      <c r="B36" s="31">
        <v>132246</v>
      </c>
      <c r="C36" s="25">
        <v>0.01253041738306185</v>
      </c>
      <c r="D36" s="30"/>
      <c r="E36" s="31">
        <v>2878</v>
      </c>
      <c r="F36" s="25">
        <v>0.005371978728606813</v>
      </c>
      <c r="G36" s="29">
        <v>217.62472967046264</v>
      </c>
      <c r="H36" s="30"/>
      <c r="I36" s="29">
        <v>26</v>
      </c>
      <c r="J36" s="29">
        <v>1543</v>
      </c>
      <c r="K36" s="29">
        <v>1309</v>
      </c>
    </row>
    <row r="37" spans="1:11" ht="15.75">
      <c r="A37" s="28" t="s">
        <v>20</v>
      </c>
      <c r="B37" s="40">
        <v>0</v>
      </c>
      <c r="C37" s="25">
        <v>0</v>
      </c>
      <c r="D37" s="30"/>
      <c r="E37" s="31">
        <v>927</v>
      </c>
      <c r="F37" s="25">
        <v>0.0017303072555311036</v>
      </c>
      <c r="G37" s="33" t="s">
        <v>18</v>
      </c>
      <c r="H37" s="30"/>
      <c r="I37" s="40">
        <v>0</v>
      </c>
      <c r="J37" s="29">
        <v>590</v>
      </c>
      <c r="K37" s="29">
        <v>337</v>
      </c>
    </row>
    <row r="38" spans="1:11" ht="15.75">
      <c r="A38" s="30"/>
      <c r="B38" s="29"/>
      <c r="C38" s="25"/>
      <c r="D38" s="30"/>
      <c r="E38" s="29"/>
      <c r="F38" s="25"/>
      <c r="G38" s="29"/>
      <c r="H38" s="30"/>
      <c r="I38" s="29"/>
      <c r="J38" s="29"/>
      <c r="K38" s="29"/>
    </row>
    <row r="39" spans="1:11" ht="15.75">
      <c r="A39" s="35" t="s">
        <v>21</v>
      </c>
      <c r="B39" s="40">
        <v>0</v>
      </c>
      <c r="C39" s="25">
        <v>0</v>
      </c>
      <c r="D39" s="30"/>
      <c r="E39" s="31">
        <v>24614</v>
      </c>
      <c r="F39" s="25">
        <v>0.045943670752580996</v>
      </c>
      <c r="G39" s="33" t="s">
        <v>18</v>
      </c>
      <c r="H39" s="30"/>
      <c r="I39" s="29">
        <v>44</v>
      </c>
      <c r="J39" s="29">
        <v>13169</v>
      </c>
      <c r="K39" s="29">
        <v>11401</v>
      </c>
    </row>
    <row r="40" spans="1:11" ht="15.75">
      <c r="A40" s="36"/>
      <c r="B40" s="37"/>
      <c r="C40" s="38"/>
      <c r="D40" s="36"/>
      <c r="E40" s="37"/>
      <c r="F40" s="38"/>
      <c r="G40" s="37"/>
      <c r="H40" s="36"/>
      <c r="I40" s="37"/>
      <c r="J40" s="37"/>
      <c r="K40" s="37"/>
    </row>
    <row r="41" spans="1:11" ht="15.75">
      <c r="A41" s="35" t="s">
        <v>22</v>
      </c>
      <c r="B41" s="29"/>
      <c r="C41" s="32"/>
      <c r="D41" s="30"/>
      <c r="E41" s="31"/>
      <c r="F41" s="32"/>
      <c r="G41" s="31"/>
      <c r="H41" s="30"/>
      <c r="I41" s="31"/>
      <c r="J41" s="31"/>
      <c r="K41" s="31"/>
    </row>
    <row r="42" spans="1:11" ht="15.75">
      <c r="A42" s="30"/>
      <c r="B42" s="31"/>
      <c r="C42" s="32"/>
      <c r="D42" s="30"/>
      <c r="E42" s="31"/>
      <c r="F42" s="32"/>
      <c r="G42" s="31"/>
      <c r="H42" s="30"/>
      <c r="I42" s="31"/>
      <c r="J42" s="31"/>
      <c r="K42" s="31"/>
    </row>
    <row r="43" spans="1:11" ht="15.75">
      <c r="A43" s="35" t="s">
        <v>23</v>
      </c>
      <c r="B43" s="29"/>
      <c r="C43" s="32"/>
      <c r="D43" s="30"/>
      <c r="E43" s="31"/>
      <c r="F43" s="32"/>
      <c r="G43" s="31"/>
      <c r="H43" s="30"/>
      <c r="I43" s="31"/>
      <c r="J43" s="31"/>
      <c r="K43" s="31"/>
    </row>
    <row r="44" spans="1:11" ht="15.75">
      <c r="A44" s="30"/>
      <c r="B44" s="31"/>
      <c r="C44" s="34"/>
      <c r="D44" s="30"/>
      <c r="E44" s="29"/>
      <c r="F44" s="34"/>
      <c r="G44" s="29"/>
      <c r="H44" s="30"/>
      <c r="I44" s="31"/>
      <c r="J44" s="31"/>
      <c r="K44" s="31"/>
    </row>
    <row r="45" spans="1:11" ht="15.75">
      <c r="A45" s="35" t="s">
        <v>27</v>
      </c>
      <c r="B45" s="29"/>
      <c r="C45" s="34"/>
      <c r="D45" s="30"/>
      <c r="E45" s="29"/>
      <c r="F45" s="34"/>
      <c r="G45" s="31"/>
      <c r="H45" s="30"/>
      <c r="I45" s="31"/>
      <c r="J45" s="31"/>
      <c r="K45" s="31"/>
    </row>
    <row r="46" spans="1:11" ht="15.75">
      <c r="A46" s="30"/>
      <c r="B46" s="29"/>
      <c r="C46" s="34"/>
      <c r="D46" s="30"/>
      <c r="E46" s="31"/>
      <c r="F46" s="32"/>
      <c r="G46" s="31"/>
      <c r="H46" s="30"/>
      <c r="I46" s="31"/>
      <c r="J46" s="31"/>
      <c r="K46" s="31"/>
    </row>
    <row r="47" spans="1:11" ht="15.75">
      <c r="A47" s="30"/>
      <c r="B47" s="35"/>
      <c r="C47" s="35"/>
      <c r="D47" s="30"/>
      <c r="E47" s="35"/>
      <c r="F47" s="30"/>
      <c r="G47" s="30"/>
      <c r="H47" s="30"/>
      <c r="I47" s="30"/>
      <c r="J47" s="30"/>
      <c r="K47" s="30"/>
    </row>
    <row r="48" spans="1:11" ht="15.75">
      <c r="A48" s="30"/>
      <c r="B48" s="35"/>
      <c r="C48" s="30"/>
      <c r="D48" s="30"/>
      <c r="E48" s="30"/>
      <c r="F48" s="30"/>
      <c r="G48" s="30"/>
      <c r="H48" s="30"/>
      <c r="I48" s="30"/>
      <c r="J48" s="30"/>
      <c r="K48" s="30"/>
    </row>
    <row r="49" spans="1:11" ht="15.75">
      <c r="A49" s="30"/>
      <c r="B49" s="30"/>
      <c r="C49" s="35"/>
      <c r="D49" s="30"/>
      <c r="E49" s="35"/>
      <c r="F49" s="35"/>
      <c r="G49" s="30"/>
      <c r="H49" s="30"/>
      <c r="I49" s="35"/>
      <c r="J49" s="35"/>
      <c r="K49" s="35"/>
    </row>
    <row r="50" spans="1:11" ht="15.75">
      <c r="A50" s="30"/>
      <c r="B50" s="30"/>
      <c r="C50" s="35"/>
      <c r="D50" s="30"/>
      <c r="E50" s="35"/>
      <c r="F50" s="30"/>
      <c r="G50" s="30"/>
      <c r="H50" s="30"/>
      <c r="I50" s="30"/>
      <c r="J50" s="30"/>
      <c r="K50" s="30"/>
    </row>
    <row r="51" spans="1:11" ht="15.75">
      <c r="A51" s="30"/>
      <c r="B51" s="30"/>
      <c r="C51" s="30"/>
      <c r="D51" s="30"/>
      <c r="E51" s="30"/>
      <c r="F51" s="30"/>
      <c r="G51" s="30"/>
      <c r="H51" s="30"/>
      <c r="I51" s="30"/>
      <c r="J51" s="30"/>
      <c r="K51" s="30"/>
    </row>
    <row r="52" spans="1:11" ht="15.75">
      <c r="A52" s="30"/>
      <c r="B52" s="30"/>
      <c r="C52" s="30"/>
      <c r="D52" s="30"/>
      <c r="E52" s="30"/>
      <c r="F52" s="30"/>
      <c r="G52" s="30"/>
      <c r="H52" s="30"/>
      <c r="I52" s="30"/>
      <c r="J52" s="30"/>
      <c r="K52" s="30"/>
    </row>
    <row r="53" spans="1:11" ht="15.75">
      <c r="A53" s="30"/>
      <c r="B53" s="30"/>
      <c r="C53" s="30"/>
      <c r="D53" s="30"/>
      <c r="E53" s="30"/>
      <c r="F53" s="30"/>
      <c r="G53" s="30"/>
      <c r="H53" s="30"/>
      <c r="I53" s="30"/>
      <c r="J53" s="30"/>
      <c r="K53" s="30"/>
    </row>
    <row r="54" spans="1:11" ht="15.75">
      <c r="A54" s="30"/>
      <c r="B54" s="30"/>
      <c r="C54" s="30"/>
      <c r="D54" s="30"/>
      <c r="E54" s="30"/>
      <c r="F54" s="30"/>
      <c r="G54" s="30"/>
      <c r="H54" s="30"/>
      <c r="I54" s="30"/>
      <c r="J54" s="30"/>
      <c r="K54" s="30"/>
    </row>
    <row r="55" spans="1:11" ht="15.75">
      <c r="A55" s="30"/>
      <c r="B55" s="30"/>
      <c r="C55" s="30"/>
      <c r="D55" s="30"/>
      <c r="E55" s="30"/>
      <c r="F55" s="30"/>
      <c r="G55" s="30"/>
      <c r="H55" s="30"/>
      <c r="I55" s="30"/>
      <c r="J55" s="30"/>
      <c r="K55" s="30"/>
    </row>
    <row r="56" spans="1:11" ht="15.75">
      <c r="A56" s="30"/>
      <c r="B56" s="30"/>
      <c r="C56" s="30"/>
      <c r="D56" s="30"/>
      <c r="E56" s="30"/>
      <c r="F56" s="30"/>
      <c r="G56" s="30"/>
      <c r="H56" s="30"/>
      <c r="I56" s="30"/>
      <c r="J56" s="30"/>
      <c r="K56" s="30"/>
    </row>
    <row r="57" spans="1:11" ht="15.75">
      <c r="A57" s="30"/>
      <c r="B57" s="30"/>
      <c r="C57" s="30"/>
      <c r="D57" s="30"/>
      <c r="E57" s="30"/>
      <c r="F57" s="30"/>
      <c r="G57" s="30"/>
      <c r="H57" s="30"/>
      <c r="I57" s="30"/>
      <c r="J57" s="30"/>
      <c r="K57" s="30"/>
    </row>
    <row r="58" spans="1:11" ht="15.75">
      <c r="A58" s="30"/>
      <c r="B58" s="30"/>
      <c r="C58" s="30"/>
      <c r="D58" s="30"/>
      <c r="E58" s="30"/>
      <c r="F58" s="30"/>
      <c r="G58" s="30"/>
      <c r="H58" s="30"/>
      <c r="I58" s="30"/>
      <c r="J58" s="30"/>
      <c r="K58" s="30"/>
    </row>
    <row r="59" spans="1:11" ht="15.75">
      <c r="A59" s="30"/>
      <c r="B59" s="30"/>
      <c r="C59" s="30"/>
      <c r="D59" s="30"/>
      <c r="E59" s="30"/>
      <c r="F59" s="30"/>
      <c r="G59" s="30"/>
      <c r="H59" s="30"/>
      <c r="I59" s="30"/>
      <c r="J59" s="30"/>
      <c r="K59" s="30"/>
    </row>
    <row r="60" spans="1:11" ht="15.75">
      <c r="A60" s="30"/>
      <c r="B60" s="30"/>
      <c r="C60" s="30"/>
      <c r="D60" s="30"/>
      <c r="E60" s="30"/>
      <c r="F60" s="30"/>
      <c r="G60" s="30"/>
      <c r="H60" s="30"/>
      <c r="I60" s="30"/>
      <c r="J60" s="30"/>
      <c r="K60" s="30"/>
    </row>
    <row r="61" spans="1:11" ht="15.75">
      <c r="A61" s="30"/>
      <c r="B61" s="30"/>
      <c r="C61" s="30"/>
      <c r="D61" s="30"/>
      <c r="E61" s="30"/>
      <c r="F61" s="30"/>
      <c r="G61" s="30"/>
      <c r="H61" s="30"/>
      <c r="I61" s="30"/>
      <c r="J61" s="30"/>
      <c r="K61" s="30"/>
    </row>
    <row r="62" spans="1:11" ht="15.75">
      <c r="A62" s="30"/>
      <c r="B62" s="30"/>
      <c r="C62" s="30"/>
      <c r="D62" s="30"/>
      <c r="E62" s="30"/>
      <c r="F62" s="30"/>
      <c r="G62" s="30"/>
      <c r="H62" s="30"/>
      <c r="I62" s="30"/>
      <c r="J62" s="30"/>
      <c r="K62" s="30"/>
    </row>
    <row r="63" spans="1:11" ht="15.75">
      <c r="A63" s="30"/>
      <c r="B63" s="30"/>
      <c r="C63" s="30"/>
      <c r="D63" s="30"/>
      <c r="E63" s="30"/>
      <c r="F63" s="30"/>
      <c r="G63" s="30"/>
      <c r="H63" s="30"/>
      <c r="I63" s="30"/>
      <c r="J63" s="30"/>
      <c r="K63" s="30"/>
    </row>
    <row r="64" spans="1:11" ht="15.75">
      <c r="A64" s="30"/>
      <c r="B64" s="30"/>
      <c r="C64" s="30"/>
      <c r="D64" s="30"/>
      <c r="E64" s="30"/>
      <c r="F64" s="30"/>
      <c r="G64" s="30"/>
      <c r="H64" s="30"/>
      <c r="I64" s="30"/>
      <c r="J64" s="30"/>
      <c r="K64" s="30"/>
    </row>
    <row r="65" spans="1:11" ht="15.75">
      <c r="A65" s="30"/>
      <c r="B65" s="30"/>
      <c r="C65" s="30"/>
      <c r="D65" s="28"/>
      <c r="E65" s="28"/>
      <c r="F65" s="30"/>
      <c r="G65" s="30"/>
      <c r="H65" s="30"/>
      <c r="I65" s="30"/>
      <c r="J65" s="30"/>
      <c r="K65" s="30"/>
    </row>
    <row r="66" spans="1:11" ht="15.75">
      <c r="A66" s="30"/>
      <c r="B66" s="30"/>
      <c r="C66" s="30"/>
      <c r="D66" s="30"/>
      <c r="E66" s="30"/>
      <c r="F66" s="45"/>
      <c r="G66" s="30"/>
      <c r="H66" s="30"/>
      <c r="I66" s="30"/>
      <c r="J66" s="30"/>
      <c r="K66" s="30"/>
    </row>
    <row r="67" spans="1:11" ht="15.75">
      <c r="A67" s="30"/>
      <c r="B67" s="30"/>
      <c r="C67" s="30"/>
      <c r="D67" s="45"/>
      <c r="E67" s="45"/>
      <c r="F67" s="45"/>
      <c r="G67" s="30"/>
      <c r="H67" s="30"/>
      <c r="I67" s="30"/>
      <c r="J67" s="30"/>
      <c r="K67" s="30"/>
    </row>
    <row r="68" spans="1:11" ht="15.75">
      <c r="A68" s="30"/>
      <c r="B68" s="30"/>
      <c r="C68" s="30"/>
      <c r="D68" s="45"/>
      <c r="E68" s="45"/>
      <c r="F68" s="45"/>
      <c r="G68" s="30"/>
      <c r="H68" s="30"/>
      <c r="I68" s="30"/>
      <c r="J68" s="30"/>
      <c r="K68" s="30"/>
    </row>
  </sheetData>
  <sheetProtection/>
  <mergeCells count="3">
    <mergeCell ref="B4:C4"/>
    <mergeCell ref="E4:G4"/>
    <mergeCell ref="I4:K4"/>
  </mergeCells>
  <printOptions/>
  <pageMargins left="0.7" right="0.7" top="0.75" bottom="0.75" header="0.3" footer="0.3"/>
  <pageSetup fitToHeight="2" fitToWidth="1" horizontalDpi="1200" verticalDpi="1200" orientation="landscape" scale="82" r:id="rId1"/>
</worksheet>
</file>

<file path=xl/worksheets/sheet14.xml><?xml version="1.0" encoding="utf-8"?>
<worksheet xmlns="http://schemas.openxmlformats.org/spreadsheetml/2006/main" xmlns:r="http://schemas.openxmlformats.org/officeDocument/2006/relationships">
  <sheetPr>
    <pageSetUpPr fitToPage="1"/>
  </sheetPr>
  <dimension ref="A1:K68"/>
  <sheetViews>
    <sheetView zoomScalePageLayoutView="0" workbookViewId="0" topLeftCell="A1">
      <selection activeCell="A1" sqref="A1"/>
    </sheetView>
  </sheetViews>
  <sheetFormatPr defaultColWidth="8.88671875" defaultRowHeight="15.75"/>
  <cols>
    <col min="1" max="1" width="18.77734375" style="0" customWidth="1"/>
    <col min="2" max="3" width="12.77734375" style="0" customWidth="1"/>
    <col min="4" max="4" width="3.77734375" style="0" customWidth="1"/>
    <col min="5" max="7" width="12.77734375" style="0" customWidth="1"/>
    <col min="8" max="8" width="3.77734375" style="0" customWidth="1"/>
    <col min="9" max="16384" width="12.77734375" style="0" customWidth="1"/>
  </cols>
  <sheetData>
    <row r="1" spans="1:11" ht="20.25">
      <c r="A1" s="21" t="s">
        <v>28</v>
      </c>
      <c r="B1" s="1"/>
      <c r="C1" s="1"/>
      <c r="D1" s="2"/>
      <c r="E1" s="1"/>
      <c r="F1" s="1"/>
      <c r="G1" s="2"/>
      <c r="H1" s="2"/>
      <c r="I1" s="2"/>
      <c r="J1" s="2"/>
      <c r="K1" s="25"/>
    </row>
    <row r="2" spans="1:11" ht="20.25">
      <c r="A2" s="21" t="s">
        <v>53</v>
      </c>
      <c r="B2" s="1"/>
      <c r="C2" s="1"/>
      <c r="D2" s="2"/>
      <c r="E2" s="1"/>
      <c r="F2" s="2"/>
      <c r="G2" s="2"/>
      <c r="H2" s="2"/>
      <c r="I2" s="2"/>
      <c r="J2" s="2"/>
      <c r="K2" s="40"/>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29.25">
      <c r="A5" s="8" t="s">
        <v>33</v>
      </c>
      <c r="B5" s="9" t="s">
        <v>0</v>
      </c>
      <c r="C5" s="9" t="s">
        <v>1</v>
      </c>
      <c r="D5" s="10"/>
      <c r="E5" s="9" t="s">
        <v>0</v>
      </c>
      <c r="F5" s="9" t="s">
        <v>1</v>
      </c>
      <c r="G5" s="9" t="s">
        <v>30</v>
      </c>
      <c r="H5" s="10"/>
      <c r="I5" s="9" t="s">
        <v>2</v>
      </c>
      <c r="J5" s="22" t="s">
        <v>32</v>
      </c>
      <c r="K5" s="22" t="s">
        <v>49</v>
      </c>
    </row>
    <row r="6" spans="1:11" ht="15.75">
      <c r="A6" s="2"/>
      <c r="B6" s="2"/>
      <c r="C6" s="2"/>
      <c r="D6" s="2"/>
      <c r="E6" s="2"/>
      <c r="F6" s="2"/>
      <c r="G6" s="2"/>
      <c r="H6" s="2"/>
      <c r="I6" s="2"/>
      <c r="J6" s="2"/>
      <c r="K6" s="2"/>
    </row>
    <row r="7" spans="1:11" ht="15.75">
      <c r="A7" s="28" t="s">
        <v>3</v>
      </c>
      <c r="B7" s="29">
        <v>10529837</v>
      </c>
      <c r="C7" s="24">
        <v>1</v>
      </c>
      <c r="D7" s="30"/>
      <c r="E7" s="29">
        <v>463256</v>
      </c>
      <c r="F7" s="24">
        <v>1</v>
      </c>
      <c r="G7" s="29"/>
      <c r="H7" s="30"/>
      <c r="I7" s="29">
        <v>2208</v>
      </c>
      <c r="J7" s="29">
        <v>325635</v>
      </c>
      <c r="K7" s="29">
        <v>135413</v>
      </c>
    </row>
    <row r="8" spans="1:11" ht="15.75">
      <c r="A8" s="30"/>
      <c r="B8" s="31"/>
      <c r="C8" s="32"/>
      <c r="D8" s="30"/>
      <c r="E8" s="31"/>
      <c r="F8" s="32"/>
      <c r="G8" s="31"/>
      <c r="H8" s="30"/>
      <c r="I8" s="31"/>
      <c r="J8" s="31"/>
      <c r="K8" s="31"/>
    </row>
    <row r="9" spans="1:11" ht="15.75">
      <c r="A9" s="28" t="s">
        <v>4</v>
      </c>
      <c r="B9" s="29">
        <v>5544873</v>
      </c>
      <c r="C9" s="25">
        <v>0.5265867838220099</v>
      </c>
      <c r="D9" s="30"/>
      <c r="E9" s="29">
        <v>283794</v>
      </c>
      <c r="F9" s="25">
        <v>0.6126072840934602</v>
      </c>
      <c r="G9" s="29">
        <v>511.8133454093538</v>
      </c>
      <c r="H9" s="30"/>
      <c r="I9" s="29">
        <v>1637</v>
      </c>
      <c r="J9" s="29">
        <v>202625</v>
      </c>
      <c r="K9" s="29">
        <v>79532</v>
      </c>
    </row>
    <row r="10" spans="1:11" ht="15.75">
      <c r="A10" s="28" t="s">
        <v>5</v>
      </c>
      <c r="B10" s="31">
        <v>90029</v>
      </c>
      <c r="C10" s="25">
        <v>0.008549894931896857</v>
      </c>
      <c r="D10" s="30"/>
      <c r="E10" s="31">
        <v>8820</v>
      </c>
      <c r="F10" s="25">
        <v>0.019039148980261454</v>
      </c>
      <c r="G10" s="29">
        <v>979.6843239400638</v>
      </c>
      <c r="H10" s="30"/>
      <c r="I10" s="29">
        <v>60</v>
      </c>
      <c r="J10" s="29">
        <v>5961</v>
      </c>
      <c r="K10" s="29">
        <v>2799</v>
      </c>
    </row>
    <row r="11" spans="1:11" ht="15.75">
      <c r="A11" s="28" t="s">
        <v>6</v>
      </c>
      <c r="B11" s="31">
        <v>232579</v>
      </c>
      <c r="C11" s="25">
        <v>0.022087616361012998</v>
      </c>
      <c r="D11" s="30"/>
      <c r="E11" s="31">
        <v>21325</v>
      </c>
      <c r="F11" s="25">
        <v>0.04603286303901083</v>
      </c>
      <c r="G11" s="29">
        <v>916.8927547199015</v>
      </c>
      <c r="H11" s="30"/>
      <c r="I11" s="29">
        <v>126</v>
      </c>
      <c r="J11" s="29">
        <v>15238</v>
      </c>
      <c r="K11" s="29">
        <v>5961</v>
      </c>
    </row>
    <row r="12" spans="1:11" ht="15.75">
      <c r="A12" s="28" t="s">
        <v>7</v>
      </c>
      <c r="B12" s="31">
        <v>348174</v>
      </c>
      <c r="C12" s="25">
        <v>0.03306546910460247</v>
      </c>
      <c r="D12" s="30"/>
      <c r="E12" s="31">
        <v>26033</v>
      </c>
      <c r="F12" s="25">
        <v>0.056195710363168526</v>
      </c>
      <c r="G12" s="29">
        <v>747.7008622125719</v>
      </c>
      <c r="H12" s="30"/>
      <c r="I12" s="29">
        <v>204</v>
      </c>
      <c r="J12" s="29">
        <v>19132</v>
      </c>
      <c r="K12" s="29">
        <v>6697</v>
      </c>
    </row>
    <row r="13" spans="1:11" ht="15.75">
      <c r="A13" s="28" t="s">
        <v>8</v>
      </c>
      <c r="B13" s="31">
        <v>545089</v>
      </c>
      <c r="C13" s="25">
        <v>0.051766138450196335</v>
      </c>
      <c r="D13" s="30"/>
      <c r="E13" s="31">
        <v>35439</v>
      </c>
      <c r="F13" s="25">
        <v>0.07649981867477161</v>
      </c>
      <c r="G13" s="29">
        <v>650.1507093337051</v>
      </c>
      <c r="H13" s="30"/>
      <c r="I13" s="29">
        <v>215</v>
      </c>
      <c r="J13" s="29">
        <v>26350</v>
      </c>
      <c r="K13" s="29">
        <v>8874</v>
      </c>
    </row>
    <row r="14" spans="1:11" ht="15.75">
      <c r="A14" s="28" t="s">
        <v>9</v>
      </c>
      <c r="B14" s="31">
        <v>1292001</v>
      </c>
      <c r="C14" s="25">
        <v>0.12269905032717981</v>
      </c>
      <c r="D14" s="30"/>
      <c r="E14" s="31">
        <v>71047</v>
      </c>
      <c r="F14" s="25">
        <v>0.15336444643998134</v>
      </c>
      <c r="G14" s="29">
        <v>549.8989551865672</v>
      </c>
      <c r="H14" s="30"/>
      <c r="I14" s="29">
        <v>359</v>
      </c>
      <c r="J14" s="29">
        <v>52708</v>
      </c>
      <c r="K14" s="29">
        <v>17980</v>
      </c>
    </row>
    <row r="15" spans="1:11" ht="15.75">
      <c r="A15" s="28" t="s">
        <v>10</v>
      </c>
      <c r="B15" s="31">
        <v>1156523</v>
      </c>
      <c r="C15" s="25">
        <v>0.10983294423266003</v>
      </c>
      <c r="D15" s="30"/>
      <c r="E15" s="31">
        <v>52153</v>
      </c>
      <c r="F15" s="25">
        <v>0.11257922185573421</v>
      </c>
      <c r="G15" s="29">
        <v>450.9465008477998</v>
      </c>
      <c r="H15" s="30"/>
      <c r="I15" s="29">
        <v>258</v>
      </c>
      <c r="J15" s="29">
        <v>36903</v>
      </c>
      <c r="K15" s="29">
        <v>14992</v>
      </c>
    </row>
    <row r="16" spans="1:11" ht="15.75">
      <c r="A16" s="28" t="s">
        <v>11</v>
      </c>
      <c r="B16" s="31">
        <v>811397</v>
      </c>
      <c r="C16" s="25">
        <v>0.07705693829828515</v>
      </c>
      <c r="D16" s="30"/>
      <c r="E16" s="31">
        <v>31296</v>
      </c>
      <c r="F16" s="25">
        <v>0.0675565993748597</v>
      </c>
      <c r="G16" s="29">
        <v>385.70514803480904</v>
      </c>
      <c r="H16" s="30"/>
      <c r="I16" s="29">
        <v>168</v>
      </c>
      <c r="J16" s="29">
        <v>21412</v>
      </c>
      <c r="K16" s="29">
        <v>9716</v>
      </c>
    </row>
    <row r="17" spans="1:11" ht="15.75">
      <c r="A17" s="28" t="s">
        <v>12</v>
      </c>
      <c r="B17" s="31">
        <v>289116</v>
      </c>
      <c r="C17" s="25">
        <v>0.0274568352767474</v>
      </c>
      <c r="D17" s="30"/>
      <c r="E17" s="31">
        <v>9871</v>
      </c>
      <c r="F17" s="25">
        <v>0.021307872968725716</v>
      </c>
      <c r="G17" s="29">
        <v>341.4200528507589</v>
      </c>
      <c r="H17" s="30"/>
      <c r="I17" s="29">
        <v>45</v>
      </c>
      <c r="J17" s="29">
        <v>6715</v>
      </c>
      <c r="K17" s="29">
        <v>3111</v>
      </c>
    </row>
    <row r="18" spans="1:11" ht="15.75">
      <c r="A18" s="28" t="s">
        <v>13</v>
      </c>
      <c r="B18" s="31">
        <v>260212</v>
      </c>
      <c r="C18" s="25">
        <v>0.024711873507633594</v>
      </c>
      <c r="D18" s="30"/>
      <c r="E18" s="31">
        <v>7998</v>
      </c>
      <c r="F18" s="25">
        <v>0.017264752102509197</v>
      </c>
      <c r="G18" s="29">
        <v>307.3647641154136</v>
      </c>
      <c r="H18" s="30"/>
      <c r="I18" s="29">
        <v>50</v>
      </c>
      <c r="J18" s="29">
        <v>5071</v>
      </c>
      <c r="K18" s="29">
        <v>2877</v>
      </c>
    </row>
    <row r="19" spans="1:11" ht="15.75">
      <c r="A19" s="28" t="s">
        <v>14</v>
      </c>
      <c r="B19" s="31">
        <v>223423</v>
      </c>
      <c r="C19" s="25">
        <v>0.021218087231549738</v>
      </c>
      <c r="D19" s="30"/>
      <c r="E19" s="31">
        <v>6623</v>
      </c>
      <c r="F19" s="25">
        <v>0.014296630804565943</v>
      </c>
      <c r="G19" s="29">
        <v>296.4332230790921</v>
      </c>
      <c r="H19" s="30"/>
      <c r="I19" s="29">
        <v>64</v>
      </c>
      <c r="J19" s="29">
        <v>4201</v>
      </c>
      <c r="K19" s="29">
        <v>2358</v>
      </c>
    </row>
    <row r="20" spans="1:11" ht="15.75">
      <c r="A20" s="28" t="s">
        <v>15</v>
      </c>
      <c r="B20" s="31">
        <v>160715</v>
      </c>
      <c r="C20" s="25">
        <v>0.015262819357982465</v>
      </c>
      <c r="D20" s="30"/>
      <c r="E20" s="31">
        <v>4751</v>
      </c>
      <c r="F20" s="25">
        <v>0.010255668572020654</v>
      </c>
      <c r="G20" s="29">
        <v>295.616463926827</v>
      </c>
      <c r="H20" s="30"/>
      <c r="I20" s="29">
        <v>39</v>
      </c>
      <c r="J20" s="29">
        <v>3005</v>
      </c>
      <c r="K20" s="29">
        <v>1707</v>
      </c>
    </row>
    <row r="21" spans="1:11" ht="15.75">
      <c r="A21" s="28" t="s">
        <v>16</v>
      </c>
      <c r="B21" s="31">
        <v>135615</v>
      </c>
      <c r="C21" s="25">
        <v>0.012879116742262962</v>
      </c>
      <c r="D21" s="30"/>
      <c r="E21" s="31">
        <v>3930</v>
      </c>
      <c r="F21" s="25">
        <v>0.008483430327939627</v>
      </c>
      <c r="G21" s="29">
        <v>289.79095232828223</v>
      </c>
      <c r="H21" s="30"/>
      <c r="I21" s="29">
        <v>44</v>
      </c>
      <c r="J21" s="29">
        <v>2521</v>
      </c>
      <c r="K21" s="29">
        <v>1365</v>
      </c>
    </row>
    <row r="22" spans="1:11" ht="15.75">
      <c r="A22" s="28" t="s">
        <v>17</v>
      </c>
      <c r="B22" s="40">
        <v>0</v>
      </c>
      <c r="C22" s="25">
        <v>0</v>
      </c>
      <c r="D22" s="30"/>
      <c r="E22" s="31">
        <v>4508</v>
      </c>
      <c r="F22" s="25">
        <v>0.009731120589911409</v>
      </c>
      <c r="G22" s="33" t="s">
        <v>18</v>
      </c>
      <c r="H22" s="30"/>
      <c r="I22" s="29">
        <v>5</v>
      </c>
      <c r="J22" s="29">
        <v>3408</v>
      </c>
      <c r="K22" s="29">
        <v>1095</v>
      </c>
    </row>
    <row r="23" spans="1:11" ht="15.75">
      <c r="A23" s="30"/>
      <c r="B23" s="31"/>
      <c r="C23" s="25"/>
      <c r="D23" s="30"/>
      <c r="E23" s="29"/>
      <c r="F23" s="25"/>
      <c r="G23" s="29"/>
      <c r="H23" s="30"/>
      <c r="I23" s="29"/>
      <c r="J23" s="29"/>
      <c r="K23" s="29"/>
    </row>
    <row r="24" spans="1:11" ht="15.75">
      <c r="A24" s="28" t="s">
        <v>19</v>
      </c>
      <c r="B24" s="29">
        <v>4984964</v>
      </c>
      <c r="C24" s="25">
        <v>0.47341321617799026</v>
      </c>
      <c r="D24" s="30"/>
      <c r="E24" s="29">
        <v>158181</v>
      </c>
      <c r="F24" s="25">
        <v>0.3414548327490632</v>
      </c>
      <c r="G24" s="29">
        <v>317.3162333770113</v>
      </c>
      <c r="H24" s="30"/>
      <c r="I24" s="29">
        <v>517</v>
      </c>
      <c r="J24" s="29">
        <v>110167</v>
      </c>
      <c r="K24" s="29">
        <v>47497</v>
      </c>
    </row>
    <row r="25" spans="1:11" ht="15.75">
      <c r="A25" s="28" t="s">
        <v>5</v>
      </c>
      <c r="B25" s="31">
        <v>74144</v>
      </c>
      <c r="C25" s="25">
        <v>0.007041324571311028</v>
      </c>
      <c r="D25" s="30"/>
      <c r="E25" s="31">
        <v>6129</v>
      </c>
      <c r="F25" s="25">
        <v>0.013230265770977603</v>
      </c>
      <c r="G25" s="29">
        <v>826.6346568839016</v>
      </c>
      <c r="H25" s="30"/>
      <c r="I25" s="29">
        <v>20</v>
      </c>
      <c r="J25" s="29">
        <v>4256</v>
      </c>
      <c r="K25" s="29">
        <v>1853</v>
      </c>
    </row>
    <row r="26" spans="1:11" ht="15.75">
      <c r="A26" s="28" t="s">
        <v>6</v>
      </c>
      <c r="B26" s="31">
        <v>191725</v>
      </c>
      <c r="C26" s="25">
        <v>0.018207784223060623</v>
      </c>
      <c r="D26" s="30"/>
      <c r="E26" s="31">
        <v>12577</v>
      </c>
      <c r="F26" s="25">
        <v>0.02714913568307804</v>
      </c>
      <c r="G26" s="29">
        <v>655.9916547137827</v>
      </c>
      <c r="H26" s="30"/>
      <c r="I26" s="29">
        <v>44</v>
      </c>
      <c r="J26" s="29">
        <v>8988</v>
      </c>
      <c r="K26" s="29">
        <v>3545</v>
      </c>
    </row>
    <row r="27" spans="1:11" ht="15.75">
      <c r="A27" s="28" t="s">
        <v>7</v>
      </c>
      <c r="B27" s="31">
        <v>296303</v>
      </c>
      <c r="C27" s="25">
        <v>0.028139371957989476</v>
      </c>
      <c r="D27" s="30"/>
      <c r="E27" s="31">
        <v>14871</v>
      </c>
      <c r="F27" s="25">
        <v>0.032101041324883</v>
      </c>
      <c r="G27" s="29">
        <v>501.8848948542539</v>
      </c>
      <c r="H27" s="30"/>
      <c r="I27" s="29">
        <v>41</v>
      </c>
      <c r="J27" s="29">
        <v>10705</v>
      </c>
      <c r="K27" s="29">
        <v>4125</v>
      </c>
    </row>
    <row r="28" spans="1:11" ht="15.75">
      <c r="A28" s="28" t="s">
        <v>8</v>
      </c>
      <c r="B28" s="31">
        <v>485332</v>
      </c>
      <c r="C28" s="25">
        <v>0.04609112182838158</v>
      </c>
      <c r="D28" s="30"/>
      <c r="E28" s="31">
        <v>19183</v>
      </c>
      <c r="F28" s="25">
        <v>0.041409069715233046</v>
      </c>
      <c r="G28" s="29">
        <v>395.25520674507345</v>
      </c>
      <c r="H28" s="30"/>
      <c r="I28" s="29">
        <v>40</v>
      </c>
      <c r="J28" s="29">
        <v>14023</v>
      </c>
      <c r="K28" s="29">
        <v>5120</v>
      </c>
    </row>
    <row r="29" spans="1:11" ht="15.75">
      <c r="A29" s="28" t="s">
        <v>9</v>
      </c>
      <c r="B29" s="31">
        <v>1156152</v>
      </c>
      <c r="C29" s="25">
        <v>0.10979771101869858</v>
      </c>
      <c r="D29" s="30"/>
      <c r="E29" s="31">
        <v>38692</v>
      </c>
      <c r="F29" s="25">
        <v>0.08352185400728755</v>
      </c>
      <c r="G29" s="29">
        <v>334.6618783689342</v>
      </c>
      <c r="H29" s="30"/>
      <c r="I29" s="29">
        <v>101</v>
      </c>
      <c r="J29" s="29">
        <v>27899</v>
      </c>
      <c r="K29" s="29">
        <v>10692</v>
      </c>
    </row>
    <row r="30" spans="1:11" ht="15.75">
      <c r="A30" s="28" t="s">
        <v>10</v>
      </c>
      <c r="B30" s="31">
        <v>1056292</v>
      </c>
      <c r="C30" s="25">
        <v>0.10031418340093963</v>
      </c>
      <c r="D30" s="30"/>
      <c r="E30" s="31">
        <v>29915</v>
      </c>
      <c r="F30" s="25">
        <v>0.06457552627488905</v>
      </c>
      <c r="G30" s="29">
        <v>283.2076736356992</v>
      </c>
      <c r="H30" s="30"/>
      <c r="I30" s="29">
        <v>85</v>
      </c>
      <c r="J30" s="29">
        <v>20336</v>
      </c>
      <c r="K30" s="29">
        <v>9494</v>
      </c>
    </row>
    <row r="31" spans="1:11" ht="15.75">
      <c r="A31" s="28" t="s">
        <v>11</v>
      </c>
      <c r="B31" s="31">
        <v>755203</v>
      </c>
      <c r="C31" s="25">
        <v>0.07172029348602452</v>
      </c>
      <c r="D31" s="30"/>
      <c r="E31" s="31">
        <v>17730</v>
      </c>
      <c r="F31" s="25">
        <v>0.03827257499093374</v>
      </c>
      <c r="G31" s="29">
        <v>234.77131314361833</v>
      </c>
      <c r="H31" s="30"/>
      <c r="I31" s="29">
        <v>68</v>
      </c>
      <c r="J31" s="29">
        <v>11804</v>
      </c>
      <c r="K31" s="29">
        <v>5858</v>
      </c>
    </row>
    <row r="32" spans="1:11" ht="15.75">
      <c r="A32" s="28" t="s">
        <v>12</v>
      </c>
      <c r="B32" s="31">
        <v>256287</v>
      </c>
      <c r="C32" s="25">
        <v>0.024339123198203354</v>
      </c>
      <c r="D32" s="30"/>
      <c r="E32" s="31">
        <v>4937</v>
      </c>
      <c r="F32" s="25">
        <v>0.010657174434869705</v>
      </c>
      <c r="G32" s="29">
        <v>192.63559993288774</v>
      </c>
      <c r="H32" s="30"/>
      <c r="I32" s="29">
        <v>17</v>
      </c>
      <c r="J32" s="29">
        <v>3220</v>
      </c>
      <c r="K32" s="29">
        <v>1700</v>
      </c>
    </row>
    <row r="33" spans="1:11" ht="15.75">
      <c r="A33" s="28" t="s">
        <v>13</v>
      </c>
      <c r="B33" s="31">
        <v>235008</v>
      </c>
      <c r="C33" s="25">
        <v>0.022318294195817087</v>
      </c>
      <c r="D33" s="30"/>
      <c r="E33" s="31">
        <v>4373</v>
      </c>
      <c r="F33" s="25">
        <v>0.009439705044295163</v>
      </c>
      <c r="G33" s="29">
        <v>186.07877178649235</v>
      </c>
      <c r="H33" s="30"/>
      <c r="I33" s="29">
        <v>19</v>
      </c>
      <c r="J33" s="29">
        <v>2788</v>
      </c>
      <c r="K33" s="29">
        <v>1566</v>
      </c>
    </row>
    <row r="34" spans="1:11" ht="15.75">
      <c r="A34" s="28" t="s">
        <v>14</v>
      </c>
      <c r="B34" s="31">
        <v>208020</v>
      </c>
      <c r="C34" s="25">
        <v>0.01975529155864426</v>
      </c>
      <c r="D34" s="30"/>
      <c r="E34" s="31">
        <v>3749</v>
      </c>
      <c r="F34" s="25">
        <v>0.008092717633446734</v>
      </c>
      <c r="G34" s="29">
        <v>180.22305547543505</v>
      </c>
      <c r="H34" s="30"/>
      <c r="I34" s="29">
        <v>29</v>
      </c>
      <c r="J34" s="29">
        <v>2349</v>
      </c>
      <c r="K34" s="29">
        <v>1371</v>
      </c>
    </row>
    <row r="35" spans="1:11" ht="15.75">
      <c r="A35" s="28" t="s">
        <v>15</v>
      </c>
      <c r="B35" s="31">
        <v>152582</v>
      </c>
      <c r="C35" s="25">
        <v>0.014490442729550324</v>
      </c>
      <c r="D35" s="30"/>
      <c r="E35" s="31">
        <v>2913</v>
      </c>
      <c r="F35" s="25">
        <v>0.006288099884297236</v>
      </c>
      <c r="G35" s="29">
        <v>190.91373818667995</v>
      </c>
      <c r="H35" s="30"/>
      <c r="I35" s="29">
        <v>25</v>
      </c>
      <c r="J35" s="29">
        <v>1754</v>
      </c>
      <c r="K35" s="29">
        <v>1134</v>
      </c>
    </row>
    <row r="36" spans="1:11" ht="15.75">
      <c r="A36" s="28" t="s">
        <v>16</v>
      </c>
      <c r="B36" s="31">
        <v>117916</v>
      </c>
      <c r="C36" s="25">
        <v>0.011198274009369756</v>
      </c>
      <c r="D36" s="30"/>
      <c r="E36" s="31">
        <v>2250</v>
      </c>
      <c r="F36" s="25">
        <v>0.004856925760270779</v>
      </c>
      <c r="G36" s="29">
        <v>190.81379965399097</v>
      </c>
      <c r="H36" s="30"/>
      <c r="I36" s="29">
        <v>28</v>
      </c>
      <c r="J36" s="29">
        <v>1414</v>
      </c>
      <c r="K36" s="29">
        <v>808</v>
      </c>
    </row>
    <row r="37" spans="1:11" ht="15.75">
      <c r="A37" s="28" t="s">
        <v>20</v>
      </c>
      <c r="B37" s="40">
        <v>0</v>
      </c>
      <c r="C37" s="25">
        <v>0</v>
      </c>
      <c r="D37" s="30"/>
      <c r="E37" s="31">
        <v>862</v>
      </c>
      <c r="F37" s="25">
        <v>0.0018607422246015163</v>
      </c>
      <c r="G37" s="33" t="s">
        <v>18</v>
      </c>
      <c r="H37" s="30"/>
      <c r="I37" s="40">
        <v>0</v>
      </c>
      <c r="J37" s="29">
        <v>631</v>
      </c>
      <c r="K37" s="29">
        <v>231</v>
      </c>
    </row>
    <row r="38" spans="1:11" ht="15.75">
      <c r="A38" s="30"/>
      <c r="B38" s="29"/>
      <c r="C38" s="25"/>
      <c r="D38" s="30"/>
      <c r="E38" s="29"/>
      <c r="F38" s="25"/>
      <c r="G38" s="29"/>
      <c r="H38" s="30"/>
      <c r="I38" s="29"/>
      <c r="J38" s="29"/>
      <c r="K38" s="29"/>
    </row>
    <row r="39" spans="1:11" ht="15.75">
      <c r="A39" s="35" t="s">
        <v>21</v>
      </c>
      <c r="B39" s="40">
        <v>0</v>
      </c>
      <c r="C39" s="25">
        <v>0</v>
      </c>
      <c r="D39" s="30"/>
      <c r="E39" s="31">
        <v>21281</v>
      </c>
      <c r="F39" s="25">
        <v>0.04593788315747665</v>
      </c>
      <c r="G39" s="33" t="s">
        <v>18</v>
      </c>
      <c r="H39" s="30"/>
      <c r="I39" s="29">
        <v>54</v>
      </c>
      <c r="J39" s="29">
        <v>12843</v>
      </c>
      <c r="K39" s="29">
        <v>8384</v>
      </c>
    </row>
    <row r="40" spans="1:11" ht="15.75">
      <c r="A40" s="36"/>
      <c r="B40" s="37"/>
      <c r="C40" s="38"/>
      <c r="D40" s="36"/>
      <c r="E40" s="37"/>
      <c r="F40" s="38"/>
      <c r="G40" s="37"/>
      <c r="H40" s="36"/>
      <c r="I40" s="37"/>
      <c r="J40" s="37"/>
      <c r="K40" s="37"/>
    </row>
    <row r="41" spans="1:11" ht="15.75">
      <c r="A41" s="35" t="s">
        <v>22</v>
      </c>
      <c r="B41" s="29"/>
      <c r="C41" s="32"/>
      <c r="D41" s="30"/>
      <c r="E41" s="31"/>
      <c r="F41" s="32"/>
      <c r="G41" s="31"/>
      <c r="H41" s="30"/>
      <c r="I41" s="31"/>
      <c r="J41" s="31"/>
      <c r="K41" s="31"/>
    </row>
    <row r="42" spans="1:11" ht="15.75">
      <c r="A42" s="30"/>
      <c r="B42" s="31"/>
      <c r="C42" s="32"/>
      <c r="D42" s="30"/>
      <c r="E42" s="31"/>
      <c r="F42" s="32"/>
      <c r="G42" s="31"/>
      <c r="H42" s="30"/>
      <c r="I42" s="31"/>
      <c r="J42" s="31"/>
      <c r="K42" s="31"/>
    </row>
    <row r="43" spans="1:11" ht="15.75">
      <c r="A43" s="35" t="s">
        <v>23</v>
      </c>
      <c r="B43" s="29"/>
      <c r="C43" s="32"/>
      <c r="D43" s="30"/>
      <c r="E43" s="31"/>
      <c r="F43" s="32"/>
      <c r="G43" s="31"/>
      <c r="H43" s="30"/>
      <c r="I43" s="31"/>
      <c r="J43" s="31"/>
      <c r="K43" s="31"/>
    </row>
    <row r="44" spans="1:11" ht="15.75">
      <c r="A44" s="30"/>
      <c r="B44" s="31"/>
      <c r="C44" s="34"/>
      <c r="D44" s="30"/>
      <c r="E44" s="29"/>
      <c r="F44" s="34"/>
      <c r="G44" s="29"/>
      <c r="H44" s="30"/>
      <c r="I44" s="31"/>
      <c r="J44" s="31"/>
      <c r="K44" s="31"/>
    </row>
    <row r="45" spans="1:11" ht="15.75">
      <c r="A45" s="35" t="s">
        <v>27</v>
      </c>
      <c r="B45" s="29"/>
      <c r="C45" s="34"/>
      <c r="D45" s="30"/>
      <c r="E45" s="29"/>
      <c r="F45" s="34"/>
      <c r="G45" s="31"/>
      <c r="H45" s="30"/>
      <c r="I45" s="31"/>
      <c r="J45" s="31"/>
      <c r="K45" s="31"/>
    </row>
    <row r="46" spans="1:11" ht="15.75">
      <c r="A46" s="30"/>
      <c r="B46" s="29"/>
      <c r="C46" s="34"/>
      <c r="D46" s="30"/>
      <c r="E46" s="31"/>
      <c r="F46" s="32"/>
      <c r="G46" s="31"/>
      <c r="H46" s="30"/>
      <c r="I46" s="31"/>
      <c r="J46" s="31"/>
      <c r="K46" s="31"/>
    </row>
    <row r="47" spans="1:11" ht="15.75">
      <c r="A47" s="30"/>
      <c r="B47" s="35"/>
      <c r="C47" s="35"/>
      <c r="D47" s="30"/>
      <c r="E47" s="35"/>
      <c r="F47" s="30"/>
      <c r="G47" s="30"/>
      <c r="H47" s="30"/>
      <c r="I47" s="30"/>
      <c r="J47" s="30"/>
      <c r="K47" s="30"/>
    </row>
    <row r="48" spans="1:11" ht="15.75">
      <c r="A48" s="30"/>
      <c r="B48" s="35"/>
      <c r="C48" s="30"/>
      <c r="D48" s="30"/>
      <c r="E48" s="30"/>
      <c r="F48" s="30"/>
      <c r="G48" s="30"/>
      <c r="H48" s="30"/>
      <c r="I48" s="30"/>
      <c r="J48" s="30"/>
      <c r="K48" s="30"/>
    </row>
    <row r="49" spans="1:11" ht="15.75">
      <c r="A49" s="30"/>
      <c r="B49" s="30"/>
      <c r="C49" s="35"/>
      <c r="D49" s="30"/>
      <c r="E49" s="35"/>
      <c r="F49" s="35"/>
      <c r="G49" s="30"/>
      <c r="H49" s="30"/>
      <c r="I49" s="35"/>
      <c r="J49" s="35"/>
      <c r="K49" s="35"/>
    </row>
    <row r="50" spans="1:11" ht="15.75">
      <c r="A50" s="30"/>
      <c r="B50" s="30"/>
      <c r="C50" s="35"/>
      <c r="D50" s="30"/>
      <c r="E50" s="35"/>
      <c r="F50" s="30"/>
      <c r="G50" s="30"/>
      <c r="H50" s="30"/>
      <c r="I50" s="30"/>
      <c r="J50" s="30"/>
      <c r="K50" s="30"/>
    </row>
    <row r="51" spans="1:11" ht="15.75">
      <c r="A51" s="30"/>
      <c r="B51" s="30"/>
      <c r="C51" s="30"/>
      <c r="D51" s="30"/>
      <c r="E51" s="30"/>
      <c r="F51" s="30"/>
      <c r="G51" s="30"/>
      <c r="H51" s="30"/>
      <c r="I51" s="30"/>
      <c r="J51" s="30"/>
      <c r="K51" s="30"/>
    </row>
    <row r="52" spans="1:11" ht="15.75">
      <c r="A52" s="30"/>
      <c r="B52" s="30"/>
      <c r="C52" s="30"/>
      <c r="D52" s="30"/>
      <c r="E52" s="30"/>
      <c r="F52" s="30"/>
      <c r="G52" s="30"/>
      <c r="H52" s="30"/>
      <c r="I52" s="30"/>
      <c r="J52" s="30"/>
      <c r="K52" s="30"/>
    </row>
    <row r="53" spans="1:11" ht="15.75">
      <c r="A53" s="30"/>
      <c r="B53" s="30"/>
      <c r="C53" s="30"/>
      <c r="D53" s="30"/>
      <c r="E53" s="30"/>
      <c r="F53" s="30"/>
      <c r="G53" s="30"/>
      <c r="H53" s="30"/>
      <c r="I53" s="30"/>
      <c r="J53" s="30"/>
      <c r="K53" s="30"/>
    </row>
    <row r="54" spans="1:11" ht="15.75">
      <c r="A54" s="30"/>
      <c r="B54" s="30"/>
      <c r="C54" s="30"/>
      <c r="D54" s="30"/>
      <c r="E54" s="30"/>
      <c r="F54" s="30"/>
      <c r="G54" s="30"/>
      <c r="H54" s="30"/>
      <c r="I54" s="30"/>
      <c r="J54" s="30"/>
      <c r="K54" s="30"/>
    </row>
    <row r="55" spans="1:11" ht="15.75">
      <c r="A55" s="30"/>
      <c r="B55" s="30"/>
      <c r="C55" s="30"/>
      <c r="D55" s="30"/>
      <c r="E55" s="30"/>
      <c r="F55" s="30"/>
      <c r="G55" s="30"/>
      <c r="H55" s="30"/>
      <c r="I55" s="30"/>
      <c r="J55" s="30"/>
      <c r="K55" s="30"/>
    </row>
    <row r="56" spans="1:11" ht="15.75">
      <c r="A56" s="30"/>
      <c r="B56" s="30"/>
      <c r="C56" s="30"/>
      <c r="D56" s="30"/>
      <c r="E56" s="30"/>
      <c r="F56" s="30"/>
      <c r="G56" s="30"/>
      <c r="H56" s="30"/>
      <c r="I56" s="30"/>
      <c r="J56" s="30"/>
      <c r="K56" s="30"/>
    </row>
    <row r="57" spans="1:11" ht="15.75">
      <c r="A57" s="30"/>
      <c r="B57" s="30"/>
      <c r="C57" s="30"/>
      <c r="D57" s="30"/>
      <c r="E57" s="30"/>
      <c r="F57" s="30"/>
      <c r="G57" s="30"/>
      <c r="H57" s="30"/>
      <c r="I57" s="30"/>
      <c r="J57" s="30"/>
      <c r="K57" s="30"/>
    </row>
    <row r="58" spans="1:11" ht="15.75">
      <c r="A58" s="30"/>
      <c r="B58" s="30"/>
      <c r="C58" s="30"/>
      <c r="D58" s="30"/>
      <c r="E58" s="30"/>
      <c r="F58" s="30"/>
      <c r="G58" s="30"/>
      <c r="H58" s="30"/>
      <c r="I58" s="30"/>
      <c r="J58" s="30"/>
      <c r="K58" s="30"/>
    </row>
    <row r="59" spans="1:11" ht="15.75">
      <c r="A59" s="30"/>
      <c r="B59" s="30"/>
      <c r="C59" s="30"/>
      <c r="D59" s="30"/>
      <c r="E59" s="30"/>
      <c r="F59" s="30"/>
      <c r="G59" s="30"/>
      <c r="H59" s="30"/>
      <c r="I59" s="30"/>
      <c r="J59" s="30"/>
      <c r="K59" s="30"/>
    </row>
    <row r="60" spans="1:11" ht="15.75">
      <c r="A60" s="30"/>
      <c r="B60" s="30"/>
      <c r="C60" s="30"/>
      <c r="D60" s="30"/>
      <c r="E60" s="30"/>
      <c r="F60" s="30"/>
      <c r="G60" s="30"/>
      <c r="H60" s="30"/>
      <c r="I60" s="30"/>
      <c r="J60" s="30"/>
      <c r="K60" s="30"/>
    </row>
    <row r="61" spans="1:11" ht="15.75">
      <c r="A61" s="30"/>
      <c r="B61" s="30"/>
      <c r="C61" s="30"/>
      <c r="D61" s="30"/>
      <c r="E61" s="30"/>
      <c r="F61" s="30"/>
      <c r="G61" s="30"/>
      <c r="H61" s="30"/>
      <c r="I61" s="30"/>
      <c r="J61" s="30"/>
      <c r="K61" s="30"/>
    </row>
    <row r="62" spans="1:11" ht="15.75">
      <c r="A62" s="30"/>
      <c r="B62" s="30"/>
      <c r="C62" s="30"/>
      <c r="D62" s="30"/>
      <c r="E62" s="30"/>
      <c r="F62" s="30"/>
      <c r="G62" s="30"/>
      <c r="H62" s="30"/>
      <c r="I62" s="30"/>
      <c r="J62" s="30"/>
      <c r="K62" s="30"/>
    </row>
    <row r="63" spans="1:11" ht="15.75">
      <c r="A63" s="30"/>
      <c r="B63" s="30"/>
      <c r="C63" s="30"/>
      <c r="D63" s="30"/>
      <c r="E63" s="30"/>
      <c r="F63" s="30"/>
      <c r="G63" s="30"/>
      <c r="H63" s="30"/>
      <c r="I63" s="30"/>
      <c r="J63" s="30"/>
      <c r="K63" s="30"/>
    </row>
    <row r="64" spans="1:11" ht="15.75">
      <c r="A64" s="30"/>
      <c r="B64" s="30"/>
      <c r="C64" s="30"/>
      <c r="D64" s="30"/>
      <c r="E64" s="30"/>
      <c r="F64" s="30"/>
      <c r="G64" s="30"/>
      <c r="H64" s="30"/>
      <c r="I64" s="30"/>
      <c r="J64" s="30"/>
      <c r="K64" s="30"/>
    </row>
    <row r="65" spans="1:11" ht="15.75">
      <c r="A65" s="30"/>
      <c r="B65" s="30"/>
      <c r="C65" s="30"/>
      <c r="D65" s="28"/>
      <c r="E65" s="28"/>
      <c r="F65" s="30"/>
      <c r="G65" s="30"/>
      <c r="H65" s="30"/>
      <c r="I65" s="30"/>
      <c r="J65" s="30"/>
      <c r="K65" s="30"/>
    </row>
    <row r="66" spans="1:11" ht="15.75">
      <c r="A66" s="30"/>
      <c r="B66" s="30"/>
      <c r="C66" s="30"/>
      <c r="D66" s="30"/>
      <c r="E66" s="30"/>
      <c r="F66" s="45"/>
      <c r="G66" s="30"/>
      <c r="H66" s="30"/>
      <c r="I66" s="30"/>
      <c r="J66" s="30"/>
      <c r="K66" s="30"/>
    </row>
    <row r="67" spans="1:11" ht="15.75">
      <c r="A67" s="30"/>
      <c r="B67" s="30"/>
      <c r="C67" s="30"/>
      <c r="D67" s="45"/>
      <c r="E67" s="45"/>
      <c r="F67" s="45"/>
      <c r="G67" s="30"/>
      <c r="H67" s="30"/>
      <c r="I67" s="30"/>
      <c r="J67" s="30"/>
      <c r="K67" s="30"/>
    </row>
    <row r="68" spans="1:11" ht="15.75">
      <c r="A68" s="30"/>
      <c r="B68" s="30"/>
      <c r="C68" s="30"/>
      <c r="D68" s="45"/>
      <c r="E68" s="45"/>
      <c r="F68" s="45"/>
      <c r="G68" s="30"/>
      <c r="H68" s="30"/>
      <c r="I68" s="30"/>
      <c r="J68" s="30"/>
      <c r="K68" s="30"/>
    </row>
  </sheetData>
  <sheetProtection/>
  <mergeCells count="3">
    <mergeCell ref="B4:C4"/>
    <mergeCell ref="E4:G4"/>
    <mergeCell ref="I4:K4"/>
  </mergeCells>
  <printOptions/>
  <pageMargins left="0.7" right="0.7" top="0.75" bottom="0.75" header="0.3" footer="0.3"/>
  <pageSetup fitToHeight="2" fitToWidth="1" horizontalDpi="1200" verticalDpi="1200" orientation="landscape" scale="82" r:id="rId1"/>
</worksheet>
</file>

<file path=xl/worksheets/sheet15.xml><?xml version="1.0" encoding="utf-8"?>
<worksheet xmlns="http://schemas.openxmlformats.org/spreadsheetml/2006/main" xmlns:r="http://schemas.openxmlformats.org/officeDocument/2006/relationships">
  <sheetPr>
    <pageSetUpPr fitToPage="1"/>
  </sheetPr>
  <dimension ref="A1:K68"/>
  <sheetViews>
    <sheetView zoomScalePageLayoutView="0" workbookViewId="0" topLeftCell="A1">
      <selection activeCell="A1" sqref="A1"/>
    </sheetView>
  </sheetViews>
  <sheetFormatPr defaultColWidth="8.88671875" defaultRowHeight="15.75"/>
  <cols>
    <col min="1" max="1" width="18.77734375" style="0" customWidth="1"/>
    <col min="2" max="3" width="12.77734375" style="0" customWidth="1"/>
    <col min="4" max="4" width="3.77734375" style="0" customWidth="1"/>
    <col min="5" max="7" width="12.77734375" style="0" customWidth="1"/>
    <col min="8" max="8" width="3.77734375" style="0" customWidth="1"/>
    <col min="9" max="16384" width="12.77734375" style="0" customWidth="1"/>
  </cols>
  <sheetData>
    <row r="1" spans="1:11" ht="20.25">
      <c r="A1" s="21" t="s">
        <v>28</v>
      </c>
      <c r="B1" s="1"/>
      <c r="C1" s="1"/>
      <c r="D1" s="2"/>
      <c r="E1" s="1"/>
      <c r="F1" s="1"/>
      <c r="G1" s="2"/>
      <c r="H1" s="2"/>
      <c r="I1" s="2"/>
      <c r="J1" s="2"/>
      <c r="K1" s="25"/>
    </row>
    <row r="2" spans="1:11" ht="20.25">
      <c r="A2" s="21" t="s">
        <v>54</v>
      </c>
      <c r="B2" s="1"/>
      <c r="C2" s="1"/>
      <c r="D2" s="2"/>
      <c r="E2" s="1"/>
      <c r="F2" s="2"/>
      <c r="G2" s="2"/>
      <c r="H2" s="2"/>
      <c r="I2" s="2"/>
      <c r="J2" s="2"/>
      <c r="K2" s="40"/>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29.25">
      <c r="A5" s="8" t="s">
        <v>33</v>
      </c>
      <c r="B5" s="9" t="s">
        <v>0</v>
      </c>
      <c r="C5" s="9" t="s">
        <v>1</v>
      </c>
      <c r="D5" s="10"/>
      <c r="E5" s="9" t="s">
        <v>0</v>
      </c>
      <c r="F5" s="9" t="s">
        <v>1</v>
      </c>
      <c r="G5" s="9" t="s">
        <v>30</v>
      </c>
      <c r="H5" s="10"/>
      <c r="I5" s="9" t="s">
        <v>2</v>
      </c>
      <c r="J5" s="22" t="s">
        <v>32</v>
      </c>
      <c r="K5" s="22" t="s">
        <v>49</v>
      </c>
    </row>
    <row r="6" spans="1:11" ht="15.75">
      <c r="A6" s="2"/>
      <c r="B6" s="2"/>
      <c r="C6" s="2"/>
      <c r="D6" s="2"/>
      <c r="E6" s="2"/>
      <c r="F6" s="2"/>
      <c r="G6" s="2"/>
      <c r="H6" s="2"/>
      <c r="I6" s="2"/>
      <c r="J6" s="2"/>
      <c r="K6" s="2"/>
    </row>
    <row r="7" spans="1:11" ht="15.75">
      <c r="A7" s="28" t="s">
        <v>3</v>
      </c>
      <c r="B7" s="29">
        <v>10483665</v>
      </c>
      <c r="C7" s="24">
        <v>1</v>
      </c>
      <c r="D7" s="30"/>
      <c r="E7" s="29">
        <v>443838</v>
      </c>
      <c r="F7" s="24">
        <v>1</v>
      </c>
      <c r="G7" s="29">
        <v>423</v>
      </c>
      <c r="H7" s="30"/>
      <c r="I7" s="29">
        <v>2142</v>
      </c>
      <c r="J7" s="29">
        <v>331345</v>
      </c>
      <c r="K7" s="29">
        <v>110351</v>
      </c>
    </row>
    <row r="8" spans="1:11" ht="15.75">
      <c r="A8" s="30"/>
      <c r="B8" s="31"/>
      <c r="C8" s="32"/>
      <c r="D8" s="30"/>
      <c r="E8" s="31"/>
      <c r="F8" s="32"/>
      <c r="G8" s="31"/>
      <c r="H8" s="30"/>
      <c r="I8" s="31"/>
      <c r="J8" s="31"/>
      <c r="K8" s="31"/>
    </row>
    <row r="9" spans="1:11" ht="15.75">
      <c r="A9" s="28" t="s">
        <v>4</v>
      </c>
      <c r="B9" s="29">
        <v>5526307</v>
      </c>
      <c r="C9" s="25">
        <v>0.5271350238680843</v>
      </c>
      <c r="D9" s="30"/>
      <c r="E9" s="29">
        <v>273882</v>
      </c>
      <c r="F9" s="25">
        <v>0.6170765008854582</v>
      </c>
      <c r="G9" s="29">
        <v>495.5967882348918</v>
      </c>
      <c r="H9" s="30"/>
      <c r="I9" s="29">
        <v>1546</v>
      </c>
      <c r="J9" s="29">
        <v>207206</v>
      </c>
      <c r="K9" s="29">
        <v>65130</v>
      </c>
    </row>
    <row r="10" spans="1:11" ht="15.75">
      <c r="A10" s="28" t="s">
        <v>5</v>
      </c>
      <c r="B10" s="31">
        <v>82200</v>
      </c>
      <c r="C10" s="25">
        <v>0.007840769425577791</v>
      </c>
      <c r="D10" s="30"/>
      <c r="E10" s="31">
        <v>8191</v>
      </c>
      <c r="F10" s="25">
        <v>0.01845493175437885</v>
      </c>
      <c r="G10" s="29">
        <v>996.4720194647201</v>
      </c>
      <c r="H10" s="30"/>
      <c r="I10" s="29">
        <v>43</v>
      </c>
      <c r="J10" s="29">
        <v>6175</v>
      </c>
      <c r="K10" s="29">
        <v>1973</v>
      </c>
    </row>
    <row r="11" spans="1:11" ht="15.75">
      <c r="A11" s="28" t="s">
        <v>6</v>
      </c>
      <c r="B11" s="31">
        <v>229624</v>
      </c>
      <c r="C11" s="25">
        <v>0.021903027233319647</v>
      </c>
      <c r="D11" s="30"/>
      <c r="E11" s="31">
        <v>19563</v>
      </c>
      <c r="F11" s="25">
        <v>0.044076892920389875</v>
      </c>
      <c r="G11" s="29">
        <v>851.9579834860467</v>
      </c>
      <c r="H11" s="30"/>
      <c r="I11" s="29">
        <v>121</v>
      </c>
      <c r="J11" s="29">
        <v>15172</v>
      </c>
      <c r="K11" s="29">
        <v>4270</v>
      </c>
    </row>
    <row r="12" spans="1:11" ht="15.75">
      <c r="A12" s="28" t="s">
        <v>7</v>
      </c>
      <c r="B12" s="31">
        <v>356285</v>
      </c>
      <c r="C12" s="25">
        <v>0.03398477536243289</v>
      </c>
      <c r="D12" s="30"/>
      <c r="E12" s="31">
        <v>25520</v>
      </c>
      <c r="F12" s="25">
        <v>0.05749845664409087</v>
      </c>
      <c r="G12" s="29">
        <v>716.2805057748712</v>
      </c>
      <c r="H12" s="30"/>
      <c r="I12" s="29">
        <v>171</v>
      </c>
      <c r="J12" s="29">
        <v>19987</v>
      </c>
      <c r="K12" s="29">
        <v>5362</v>
      </c>
    </row>
    <row r="13" spans="1:11" ht="15.75">
      <c r="A13" s="28" t="s">
        <v>8</v>
      </c>
      <c r="B13" s="31">
        <v>563000</v>
      </c>
      <c r="C13" s="25">
        <v>0.053702593510952516</v>
      </c>
      <c r="D13" s="30"/>
      <c r="E13" s="31">
        <v>35381</v>
      </c>
      <c r="F13" s="25">
        <v>0.0797160225127186</v>
      </c>
      <c r="G13" s="29">
        <v>628.436944937833</v>
      </c>
      <c r="H13" s="30"/>
      <c r="I13" s="29">
        <v>204</v>
      </c>
      <c r="J13" s="29">
        <v>27855</v>
      </c>
      <c r="K13" s="29">
        <v>7322</v>
      </c>
    </row>
    <row r="14" spans="1:11" ht="15.75">
      <c r="A14" s="28" t="s">
        <v>9</v>
      </c>
      <c r="B14" s="31">
        <v>1310960</v>
      </c>
      <c r="C14" s="25">
        <v>0.12504787209434867</v>
      </c>
      <c r="D14" s="30"/>
      <c r="E14" s="31">
        <v>69692</v>
      </c>
      <c r="F14" s="25">
        <v>0.15702125550313403</v>
      </c>
      <c r="G14" s="29">
        <v>531.6104228961982</v>
      </c>
      <c r="H14" s="30"/>
      <c r="I14" s="29">
        <v>374</v>
      </c>
      <c r="J14" s="29">
        <v>54211</v>
      </c>
      <c r="K14" s="29">
        <v>15107</v>
      </c>
    </row>
    <row r="15" spans="1:11" ht="15.75">
      <c r="A15" s="28" t="s">
        <v>10</v>
      </c>
      <c r="B15" s="31">
        <v>1149829</v>
      </c>
      <c r="C15" s="25">
        <v>0.10967815167691834</v>
      </c>
      <c r="D15" s="30"/>
      <c r="E15" s="31">
        <v>50154</v>
      </c>
      <c r="F15" s="25">
        <v>0.11300068944074189</v>
      </c>
      <c r="G15" s="29">
        <v>436.1865981811208</v>
      </c>
      <c r="H15" s="30"/>
      <c r="I15" s="29">
        <v>260</v>
      </c>
      <c r="J15" s="29">
        <v>37527</v>
      </c>
      <c r="K15" s="29">
        <v>12367</v>
      </c>
    </row>
    <row r="16" spans="1:11" ht="15.75">
      <c r="A16" s="28" t="s">
        <v>11</v>
      </c>
      <c r="B16" s="31">
        <v>772760</v>
      </c>
      <c r="C16" s="25">
        <v>0.07371086351958023</v>
      </c>
      <c r="D16" s="30"/>
      <c r="E16" s="31">
        <v>28824</v>
      </c>
      <c r="F16" s="25">
        <v>0.06494261419707191</v>
      </c>
      <c r="G16" s="29">
        <v>373.00067291267663</v>
      </c>
      <c r="H16" s="30"/>
      <c r="I16" s="29">
        <v>149</v>
      </c>
      <c r="J16" s="29">
        <v>20852</v>
      </c>
      <c r="K16" s="29">
        <v>7823</v>
      </c>
    </row>
    <row r="17" spans="1:11" ht="15.75">
      <c r="A17" s="28" t="s">
        <v>12</v>
      </c>
      <c r="B17" s="31">
        <v>290182</v>
      </c>
      <c r="C17" s="25">
        <v>0.027679442256119402</v>
      </c>
      <c r="D17" s="30"/>
      <c r="E17" s="31">
        <v>9455</v>
      </c>
      <c r="F17" s="25">
        <v>0.02130281769474448</v>
      </c>
      <c r="G17" s="29">
        <v>325.8299963471201</v>
      </c>
      <c r="H17" s="30"/>
      <c r="I17" s="29">
        <v>51</v>
      </c>
      <c r="J17" s="29">
        <v>6677</v>
      </c>
      <c r="K17" s="29">
        <v>2727</v>
      </c>
    </row>
    <row r="18" spans="1:11" ht="15.75">
      <c r="A18" s="28" t="s">
        <v>13</v>
      </c>
      <c r="B18" s="31">
        <v>266992</v>
      </c>
      <c r="C18" s="25">
        <v>0.025467429567808588</v>
      </c>
      <c r="D18" s="30"/>
      <c r="E18" s="31">
        <v>7828</v>
      </c>
      <c r="F18" s="25">
        <v>0.017637065776251695</v>
      </c>
      <c r="G18" s="29">
        <v>293.1923053874273</v>
      </c>
      <c r="H18" s="30"/>
      <c r="I18" s="29">
        <v>49</v>
      </c>
      <c r="J18" s="29">
        <v>5369</v>
      </c>
      <c r="K18" s="29">
        <v>2410</v>
      </c>
    </row>
    <row r="19" spans="1:11" ht="15.75">
      <c r="A19" s="28" t="s">
        <v>14</v>
      </c>
      <c r="B19" s="31">
        <v>222359</v>
      </c>
      <c r="C19" s="25">
        <v>0.021210044388102825</v>
      </c>
      <c r="D19" s="30"/>
      <c r="E19" s="31">
        <v>6134</v>
      </c>
      <c r="F19" s="25">
        <v>0.013820357878324974</v>
      </c>
      <c r="G19" s="29">
        <v>275.8602080419502</v>
      </c>
      <c r="H19" s="30"/>
      <c r="I19" s="29">
        <v>31</v>
      </c>
      <c r="J19" s="29">
        <v>4084</v>
      </c>
      <c r="K19" s="29">
        <v>2019</v>
      </c>
    </row>
    <row r="20" spans="1:11" ht="15.75">
      <c r="A20" s="28" t="s">
        <v>15</v>
      </c>
      <c r="B20" s="31">
        <v>155428</v>
      </c>
      <c r="C20" s="25">
        <v>0.014825731268597384</v>
      </c>
      <c r="D20" s="30"/>
      <c r="E20" s="31">
        <v>4313</v>
      </c>
      <c r="F20" s="25">
        <v>0.009717509541769745</v>
      </c>
      <c r="G20" s="29">
        <v>277.49182901407727</v>
      </c>
      <c r="H20" s="30"/>
      <c r="I20" s="29">
        <v>38</v>
      </c>
      <c r="J20" s="29">
        <v>2913</v>
      </c>
      <c r="K20" s="29">
        <v>1362</v>
      </c>
    </row>
    <row r="21" spans="1:11" ht="15.75">
      <c r="A21" s="28" t="s">
        <v>16</v>
      </c>
      <c r="B21" s="31">
        <v>126688</v>
      </c>
      <c r="C21" s="25">
        <v>0.012084323564326024</v>
      </c>
      <c r="D21" s="30"/>
      <c r="E21" s="31">
        <v>3637</v>
      </c>
      <c r="F21" s="25">
        <v>0.008194431301510912</v>
      </c>
      <c r="G21" s="29">
        <v>287.083228087901</v>
      </c>
      <c r="H21" s="30"/>
      <c r="I21" s="29">
        <v>49</v>
      </c>
      <c r="J21" s="29">
        <v>2415</v>
      </c>
      <c r="K21" s="29">
        <v>1173</v>
      </c>
    </row>
    <row r="22" spans="1:11" ht="15.75">
      <c r="A22" s="28" t="s">
        <v>17</v>
      </c>
      <c r="B22" s="40">
        <v>0</v>
      </c>
      <c r="C22" s="25">
        <v>0</v>
      </c>
      <c r="D22" s="30"/>
      <c r="E22" s="31">
        <v>5190</v>
      </c>
      <c r="F22" s="25">
        <v>0.011693455720330391</v>
      </c>
      <c r="G22" s="40" t="s">
        <v>55</v>
      </c>
      <c r="H22" s="30"/>
      <c r="I22" s="29">
        <v>6</v>
      </c>
      <c r="J22" s="29">
        <v>3969</v>
      </c>
      <c r="K22" s="29">
        <v>1215</v>
      </c>
    </row>
    <row r="23" spans="1:11" ht="15.75">
      <c r="A23" s="30"/>
      <c r="B23" s="31"/>
      <c r="C23" s="25"/>
      <c r="D23" s="30"/>
      <c r="E23" s="29"/>
      <c r="F23" s="25"/>
      <c r="G23" s="29"/>
      <c r="H23" s="30"/>
      <c r="I23" s="29"/>
      <c r="J23" s="29"/>
      <c r="K23" s="29"/>
    </row>
    <row r="24" spans="1:11" ht="15.75">
      <c r="A24" s="28" t="s">
        <v>19</v>
      </c>
      <c r="B24" s="29">
        <v>4957358</v>
      </c>
      <c r="C24" s="25">
        <v>0.4728649761319157</v>
      </c>
      <c r="D24" s="30"/>
      <c r="E24" s="29">
        <v>148723</v>
      </c>
      <c r="F24" s="25">
        <v>0.3350839720799031</v>
      </c>
      <c r="G24" s="29">
        <v>300.0045588799518</v>
      </c>
      <c r="H24" s="30"/>
      <c r="I24" s="29">
        <v>532</v>
      </c>
      <c r="J24" s="29">
        <v>110632</v>
      </c>
      <c r="K24" s="29">
        <v>37559</v>
      </c>
    </row>
    <row r="25" spans="1:11" ht="15.75">
      <c r="A25" s="28" t="s">
        <v>5</v>
      </c>
      <c r="B25" s="31">
        <v>68080</v>
      </c>
      <c r="C25" s="25">
        <v>0.0064939121957826775</v>
      </c>
      <c r="D25" s="30"/>
      <c r="E25" s="31">
        <v>5409</v>
      </c>
      <c r="F25" s="25">
        <v>0.012186878996390576</v>
      </c>
      <c r="G25" s="29">
        <v>794.5064629847238</v>
      </c>
      <c r="H25" s="30"/>
      <c r="I25" s="29">
        <v>20</v>
      </c>
      <c r="J25" s="29">
        <v>4079</v>
      </c>
      <c r="K25" s="29">
        <v>1310</v>
      </c>
    </row>
    <row r="26" spans="1:11" ht="15.75">
      <c r="A26" s="28" t="s">
        <v>6</v>
      </c>
      <c r="B26" s="31">
        <v>188247</v>
      </c>
      <c r="C26" s="25">
        <v>0.017956220462977405</v>
      </c>
      <c r="D26" s="30"/>
      <c r="E26" s="31">
        <v>11508</v>
      </c>
      <c r="F26" s="25">
        <v>0.025928379273518716</v>
      </c>
      <c r="G26" s="29">
        <v>611.3244832586973</v>
      </c>
      <c r="H26" s="30"/>
      <c r="I26" s="29">
        <v>48</v>
      </c>
      <c r="J26" s="29">
        <v>9007</v>
      </c>
      <c r="K26" s="29">
        <v>2453</v>
      </c>
    </row>
    <row r="27" spans="1:11" ht="15.75">
      <c r="A27" s="28" t="s">
        <v>7</v>
      </c>
      <c r="B27" s="31">
        <v>303645</v>
      </c>
      <c r="C27" s="25">
        <v>0.02896363056240351</v>
      </c>
      <c r="D27" s="30"/>
      <c r="E27" s="31">
        <v>14172</v>
      </c>
      <c r="F27" s="25">
        <v>0.03193056926175767</v>
      </c>
      <c r="G27" s="29">
        <v>466.7292397371931</v>
      </c>
      <c r="H27" s="30"/>
      <c r="I27" s="29">
        <v>58</v>
      </c>
      <c r="J27" s="29">
        <v>10946</v>
      </c>
      <c r="K27" s="29">
        <v>3168</v>
      </c>
    </row>
    <row r="28" spans="1:11" ht="15.75">
      <c r="A28" s="28" t="s">
        <v>8</v>
      </c>
      <c r="B28" s="31">
        <v>500472</v>
      </c>
      <c r="C28" s="25">
        <v>0.04773826710410911</v>
      </c>
      <c r="D28" s="30"/>
      <c r="E28" s="31">
        <v>18750</v>
      </c>
      <c r="F28" s="25">
        <v>0.04224514349830343</v>
      </c>
      <c r="G28" s="29">
        <v>374.6463338608354</v>
      </c>
      <c r="H28" s="30"/>
      <c r="I28" s="29">
        <v>60</v>
      </c>
      <c r="J28" s="29">
        <v>14643</v>
      </c>
      <c r="K28" s="29">
        <v>4047</v>
      </c>
    </row>
    <row r="29" spans="1:11" ht="15.75">
      <c r="A29" s="28" t="s">
        <v>9</v>
      </c>
      <c r="B29" s="31">
        <v>1171090</v>
      </c>
      <c r="C29" s="25">
        <v>0.11170616382724935</v>
      </c>
      <c r="D29" s="30"/>
      <c r="E29" s="31">
        <v>36995</v>
      </c>
      <c r="F29" s="25">
        <v>0.08335248446505256</v>
      </c>
      <c r="G29" s="29">
        <v>315.9022790733419</v>
      </c>
      <c r="H29" s="30"/>
      <c r="I29" s="29">
        <v>108</v>
      </c>
      <c r="J29" s="29">
        <v>28212</v>
      </c>
      <c r="K29" s="29">
        <v>8675</v>
      </c>
    </row>
    <row r="30" spans="1:11" ht="15.75">
      <c r="A30" s="28" t="s">
        <v>10</v>
      </c>
      <c r="B30" s="31">
        <v>1053313</v>
      </c>
      <c r="C30" s="25">
        <v>0.10047182926963043</v>
      </c>
      <c r="D30" s="30"/>
      <c r="E30" s="31">
        <v>28432</v>
      </c>
      <c r="F30" s="25">
        <v>0.06405940906366737</v>
      </c>
      <c r="G30" s="29">
        <v>269.92926129270217</v>
      </c>
      <c r="H30" s="30"/>
      <c r="I30" s="29">
        <v>78</v>
      </c>
      <c r="J30" s="29">
        <v>20614</v>
      </c>
      <c r="K30" s="29">
        <v>7740</v>
      </c>
    </row>
    <row r="31" spans="1:11" ht="15.75">
      <c r="A31" s="28" t="s">
        <v>11</v>
      </c>
      <c r="B31" s="31">
        <v>715367</v>
      </c>
      <c r="C31" s="25">
        <v>0.06823634673561202</v>
      </c>
      <c r="D31" s="30"/>
      <c r="E31" s="31">
        <v>15793</v>
      </c>
      <c r="F31" s="25">
        <v>0.035582802734330995</v>
      </c>
      <c r="G31" s="29">
        <v>220.76780170178384</v>
      </c>
      <c r="H31" s="30"/>
      <c r="I31" s="29">
        <v>47</v>
      </c>
      <c r="J31" s="29">
        <v>11273</v>
      </c>
      <c r="K31" s="29">
        <v>4473</v>
      </c>
    </row>
    <row r="32" spans="1:11" ht="15.75">
      <c r="A32" s="28" t="s">
        <v>12</v>
      </c>
      <c r="B32" s="31">
        <v>255653</v>
      </c>
      <c r="C32" s="25">
        <v>0.02438584216492992</v>
      </c>
      <c r="D32" s="30"/>
      <c r="E32" s="31">
        <v>4695</v>
      </c>
      <c r="F32" s="25">
        <v>0.01057818393197518</v>
      </c>
      <c r="G32" s="29">
        <v>183.6473657653147</v>
      </c>
      <c r="H32" s="30"/>
      <c r="I32" s="29">
        <v>23</v>
      </c>
      <c r="J32" s="29">
        <v>3239</v>
      </c>
      <c r="K32" s="29">
        <v>1433</v>
      </c>
    </row>
    <row r="33" spans="1:11" ht="15.75">
      <c r="A33" s="28" t="s">
        <v>13</v>
      </c>
      <c r="B33" s="31">
        <v>239601</v>
      </c>
      <c r="C33" s="25">
        <v>0.022854698237686915</v>
      </c>
      <c r="D33" s="30"/>
      <c r="E33" s="31">
        <v>4100</v>
      </c>
      <c r="F33" s="25">
        <v>0.009237604711629018</v>
      </c>
      <c r="G33" s="29">
        <v>171.1178167036031</v>
      </c>
      <c r="H33" s="30"/>
      <c r="I33" s="29">
        <v>18</v>
      </c>
      <c r="J33" s="29">
        <v>2691</v>
      </c>
      <c r="K33" s="29">
        <v>1391</v>
      </c>
    </row>
    <row r="34" spans="1:11" ht="15.75">
      <c r="A34" s="28" t="s">
        <v>14</v>
      </c>
      <c r="B34" s="31">
        <v>205956</v>
      </c>
      <c r="C34" s="25">
        <v>0.019645419803093672</v>
      </c>
      <c r="D34" s="30"/>
      <c r="E34" s="31">
        <v>3495</v>
      </c>
      <c r="F34" s="25">
        <v>0.00787449474808376</v>
      </c>
      <c r="G34" s="29">
        <v>169.69644001631417</v>
      </c>
      <c r="H34" s="30"/>
      <c r="I34" s="29">
        <v>20</v>
      </c>
      <c r="J34" s="29">
        <v>2331</v>
      </c>
      <c r="K34" s="29">
        <v>1144</v>
      </c>
    </row>
    <row r="35" spans="1:11" ht="15.75">
      <c r="A35" s="28" t="s">
        <v>15</v>
      </c>
      <c r="B35" s="31">
        <v>146508</v>
      </c>
      <c r="C35" s="25">
        <v>0.013974883783486023</v>
      </c>
      <c r="D35" s="30"/>
      <c r="E35" s="31">
        <v>2569</v>
      </c>
      <c r="F35" s="25">
        <v>0.005788147927847548</v>
      </c>
      <c r="G35" s="29">
        <v>175.34878641439374</v>
      </c>
      <c r="H35" s="30"/>
      <c r="I35" s="29">
        <v>23</v>
      </c>
      <c r="J35" s="29">
        <v>1707</v>
      </c>
      <c r="K35" s="29">
        <v>839</v>
      </c>
    </row>
    <row r="36" spans="1:11" ht="15.75">
      <c r="A36" s="28" t="s">
        <v>16</v>
      </c>
      <c r="B36" s="31">
        <v>109426</v>
      </c>
      <c r="C36" s="25">
        <v>0.01043776198495469</v>
      </c>
      <c r="D36" s="30"/>
      <c r="E36" s="31">
        <v>1908</v>
      </c>
      <c r="F36" s="25">
        <v>0.004298865802387358</v>
      </c>
      <c r="G36" s="29">
        <v>174.36441065194742</v>
      </c>
      <c r="H36" s="30"/>
      <c r="I36" s="29">
        <v>29</v>
      </c>
      <c r="J36" s="29">
        <v>1260</v>
      </c>
      <c r="K36" s="29">
        <v>619</v>
      </c>
    </row>
    <row r="37" spans="1:11" ht="15.75">
      <c r="A37" s="28" t="s">
        <v>20</v>
      </c>
      <c r="B37" s="40">
        <v>0</v>
      </c>
      <c r="C37" s="25">
        <v>0</v>
      </c>
      <c r="D37" s="30"/>
      <c r="E37" s="31">
        <v>897</v>
      </c>
      <c r="F37" s="25">
        <v>0.0020210076649588363</v>
      </c>
      <c r="G37" s="40">
        <v>0</v>
      </c>
      <c r="H37" s="30"/>
      <c r="I37" s="40">
        <v>0</v>
      </c>
      <c r="J37" s="29">
        <v>630</v>
      </c>
      <c r="K37" s="29">
        <v>267</v>
      </c>
    </row>
    <row r="38" spans="1:11" ht="15.75">
      <c r="A38" s="30"/>
      <c r="B38" s="29"/>
      <c r="C38" s="25"/>
      <c r="D38" s="30"/>
      <c r="E38" s="29"/>
      <c r="F38" s="25"/>
      <c r="G38" s="29"/>
      <c r="H38" s="30"/>
      <c r="I38" s="29"/>
      <c r="J38" s="29"/>
      <c r="K38" s="29"/>
    </row>
    <row r="39" spans="1:11" ht="15.75">
      <c r="A39" s="35" t="s">
        <v>21</v>
      </c>
      <c r="B39" s="40">
        <v>0</v>
      </c>
      <c r="C39" s="25">
        <v>0</v>
      </c>
      <c r="D39" s="30"/>
      <c r="E39" s="31">
        <v>21233</v>
      </c>
      <c r="F39" s="25">
        <v>0.04783952703463877</v>
      </c>
      <c r="G39" s="40" t="s">
        <v>55</v>
      </c>
      <c r="H39" s="30"/>
      <c r="I39" s="29">
        <v>64</v>
      </c>
      <c r="J39" s="29">
        <v>13507</v>
      </c>
      <c r="K39" s="29">
        <v>7662</v>
      </c>
    </row>
    <row r="40" spans="1:11" ht="15.75">
      <c r="A40" s="36"/>
      <c r="B40" s="37"/>
      <c r="C40" s="38"/>
      <c r="D40" s="36"/>
      <c r="E40" s="37"/>
      <c r="F40" s="38"/>
      <c r="G40" s="37"/>
      <c r="H40" s="36"/>
      <c r="I40" s="37"/>
      <c r="J40" s="37"/>
      <c r="K40" s="37"/>
    </row>
    <row r="41" spans="1:11" ht="15.75">
      <c r="A41" s="35" t="s">
        <v>22</v>
      </c>
      <c r="B41" s="29"/>
      <c r="C41" s="32"/>
      <c r="D41" s="30"/>
      <c r="E41" s="31"/>
      <c r="F41" s="32"/>
      <c r="G41" s="31"/>
      <c r="H41" s="30"/>
      <c r="I41" s="31"/>
      <c r="J41" s="31"/>
      <c r="K41" s="31"/>
    </row>
    <row r="42" spans="1:11" ht="15.75">
      <c r="A42" s="30"/>
      <c r="B42" s="31"/>
      <c r="C42" s="32"/>
      <c r="D42" s="30"/>
      <c r="E42" s="31"/>
      <c r="F42" s="32"/>
      <c r="G42" s="31"/>
      <c r="H42" s="30"/>
      <c r="I42" s="31"/>
      <c r="J42" s="31"/>
      <c r="K42" s="31"/>
    </row>
    <row r="43" spans="1:11" ht="15.75">
      <c r="A43" s="35" t="s">
        <v>23</v>
      </c>
      <c r="B43" s="29"/>
      <c r="C43" s="32"/>
      <c r="D43" s="30"/>
      <c r="E43" s="31"/>
      <c r="F43" s="32"/>
      <c r="G43" s="31"/>
      <c r="H43" s="30"/>
      <c r="I43" s="31"/>
      <c r="J43" s="31"/>
      <c r="K43" s="31"/>
    </row>
    <row r="44" spans="1:11" ht="15.75">
      <c r="A44" s="30"/>
      <c r="B44" s="31"/>
      <c r="C44" s="34"/>
      <c r="D44" s="30"/>
      <c r="E44" s="29"/>
      <c r="F44" s="34"/>
      <c r="G44" s="29"/>
      <c r="H44" s="30"/>
      <c r="I44" s="31"/>
      <c r="J44" s="31"/>
      <c r="K44" s="31"/>
    </row>
    <row r="45" spans="1:11" ht="15.75">
      <c r="A45" s="35" t="s">
        <v>27</v>
      </c>
      <c r="B45" s="29"/>
      <c r="C45" s="34"/>
      <c r="D45" s="30"/>
      <c r="E45" s="29"/>
      <c r="F45" s="34"/>
      <c r="G45" s="31"/>
      <c r="H45" s="30"/>
      <c r="I45" s="31"/>
      <c r="J45" s="31"/>
      <c r="K45" s="31"/>
    </row>
    <row r="46" spans="1:11" ht="15.75">
      <c r="A46" s="30"/>
      <c r="B46" s="29"/>
      <c r="C46" s="34"/>
      <c r="D46" s="30"/>
      <c r="E46" s="31"/>
      <c r="F46" s="32"/>
      <c r="G46" s="31"/>
      <c r="H46" s="30"/>
      <c r="I46" s="31"/>
      <c r="J46" s="31"/>
      <c r="K46" s="31"/>
    </row>
    <row r="47" spans="1:11" ht="15.75">
      <c r="A47" s="30"/>
      <c r="B47" s="35"/>
      <c r="C47" s="35"/>
      <c r="D47" s="30"/>
      <c r="E47" s="35"/>
      <c r="F47" s="30"/>
      <c r="G47" s="30"/>
      <c r="H47" s="30"/>
      <c r="I47" s="30"/>
      <c r="J47" s="30"/>
      <c r="K47" s="30"/>
    </row>
    <row r="48" spans="1:11" ht="15.75">
      <c r="A48" s="30"/>
      <c r="B48" s="35"/>
      <c r="C48" s="30"/>
      <c r="D48" s="30"/>
      <c r="E48" s="30"/>
      <c r="F48" s="30"/>
      <c r="G48" s="30"/>
      <c r="H48" s="30"/>
      <c r="I48" s="30"/>
      <c r="J48" s="30"/>
      <c r="K48" s="30"/>
    </row>
    <row r="49" spans="1:11" ht="15.75">
      <c r="A49" s="30"/>
      <c r="B49" s="30"/>
      <c r="C49" s="35"/>
      <c r="D49" s="30"/>
      <c r="E49" s="35"/>
      <c r="F49" s="35"/>
      <c r="G49" s="30"/>
      <c r="H49" s="30"/>
      <c r="I49" s="35"/>
      <c r="J49" s="35"/>
      <c r="K49" s="35"/>
    </row>
    <row r="50" spans="1:11" ht="15.75">
      <c r="A50" s="30"/>
      <c r="B50" s="30"/>
      <c r="C50" s="35"/>
      <c r="D50" s="30"/>
      <c r="E50" s="35"/>
      <c r="F50" s="30"/>
      <c r="G50" s="30"/>
      <c r="H50" s="30"/>
      <c r="I50" s="30"/>
      <c r="J50" s="30"/>
      <c r="K50" s="30"/>
    </row>
    <row r="51" spans="1:11" ht="15.75">
      <c r="A51" s="30"/>
      <c r="B51" s="30"/>
      <c r="C51" s="30"/>
      <c r="D51" s="30"/>
      <c r="E51" s="30"/>
      <c r="F51" s="30"/>
      <c r="G51" s="30"/>
      <c r="H51" s="30"/>
      <c r="I51" s="30"/>
      <c r="J51" s="30"/>
      <c r="K51" s="30"/>
    </row>
    <row r="52" spans="1:11" ht="15.75">
      <c r="A52" s="30"/>
      <c r="B52" s="30"/>
      <c r="C52" s="30"/>
      <c r="D52" s="30"/>
      <c r="E52" s="30"/>
      <c r="F52" s="30"/>
      <c r="G52" s="30"/>
      <c r="H52" s="30"/>
      <c r="I52" s="30"/>
      <c r="J52" s="30"/>
      <c r="K52" s="30"/>
    </row>
    <row r="53" spans="1:11" ht="15.75">
      <c r="A53" s="30"/>
      <c r="B53" s="30"/>
      <c r="C53" s="30"/>
      <c r="D53" s="30"/>
      <c r="E53" s="30"/>
      <c r="F53" s="30"/>
      <c r="G53" s="30"/>
      <c r="H53" s="30"/>
      <c r="I53" s="30"/>
      <c r="J53" s="30"/>
      <c r="K53" s="30"/>
    </row>
    <row r="54" spans="1:11" ht="15.75">
      <c r="A54" s="30"/>
      <c r="B54" s="30"/>
      <c r="C54" s="30"/>
      <c r="D54" s="30"/>
      <c r="E54" s="30"/>
      <c r="F54" s="30"/>
      <c r="G54" s="30"/>
      <c r="H54" s="30"/>
      <c r="I54" s="30"/>
      <c r="J54" s="30"/>
      <c r="K54" s="30"/>
    </row>
    <row r="55" spans="1:11" ht="15.75">
      <c r="A55" s="30"/>
      <c r="B55" s="30"/>
      <c r="C55" s="30"/>
      <c r="D55" s="30"/>
      <c r="E55" s="30"/>
      <c r="F55" s="30"/>
      <c r="G55" s="30"/>
      <c r="H55" s="30"/>
      <c r="I55" s="30"/>
      <c r="J55" s="30"/>
      <c r="K55" s="30"/>
    </row>
    <row r="56" spans="1:11" ht="15.75">
      <c r="A56" s="30"/>
      <c r="B56" s="30"/>
      <c r="C56" s="30"/>
      <c r="D56" s="30"/>
      <c r="E56" s="30"/>
      <c r="F56" s="30"/>
      <c r="G56" s="30"/>
      <c r="H56" s="30"/>
      <c r="I56" s="30"/>
      <c r="J56" s="30"/>
      <c r="K56" s="30"/>
    </row>
    <row r="57" spans="1:11" ht="15.75">
      <c r="A57" s="30"/>
      <c r="B57" s="30"/>
      <c r="C57" s="30"/>
      <c r="D57" s="30"/>
      <c r="E57" s="30"/>
      <c r="F57" s="30"/>
      <c r="G57" s="30"/>
      <c r="H57" s="30"/>
      <c r="I57" s="30"/>
      <c r="J57" s="30"/>
      <c r="K57" s="30"/>
    </row>
    <row r="58" spans="1:11" ht="15.75">
      <c r="A58" s="30"/>
      <c r="B58" s="30"/>
      <c r="C58" s="30"/>
      <c r="D58" s="30"/>
      <c r="E58" s="30"/>
      <c r="F58" s="30"/>
      <c r="G58" s="30"/>
      <c r="H58" s="30"/>
      <c r="I58" s="30"/>
      <c r="J58" s="30"/>
      <c r="K58" s="30"/>
    </row>
    <row r="59" spans="1:11" ht="15.75">
      <c r="A59" s="30"/>
      <c r="B59" s="30"/>
      <c r="C59" s="30"/>
      <c r="D59" s="30"/>
      <c r="E59" s="30"/>
      <c r="F59" s="30"/>
      <c r="G59" s="30"/>
      <c r="H59" s="30"/>
      <c r="I59" s="30"/>
      <c r="J59" s="30"/>
      <c r="K59" s="30"/>
    </row>
    <row r="60" spans="1:11" ht="15.75">
      <c r="A60" s="30"/>
      <c r="B60" s="30"/>
      <c r="C60" s="30"/>
      <c r="D60" s="30"/>
      <c r="E60" s="30"/>
      <c r="F60" s="30"/>
      <c r="G60" s="30"/>
      <c r="H60" s="30"/>
      <c r="I60" s="30"/>
      <c r="J60" s="30"/>
      <c r="K60" s="30"/>
    </row>
    <row r="61" spans="1:11" ht="15.75">
      <c r="A61" s="30"/>
      <c r="B61" s="30"/>
      <c r="C61" s="30"/>
      <c r="D61" s="30"/>
      <c r="E61" s="30"/>
      <c r="F61" s="30"/>
      <c r="G61" s="30"/>
      <c r="H61" s="30"/>
      <c r="I61" s="30"/>
      <c r="J61" s="30"/>
      <c r="K61" s="30"/>
    </row>
    <row r="62" spans="1:11" ht="15.75">
      <c r="A62" s="30"/>
      <c r="B62" s="30"/>
      <c r="C62" s="30"/>
      <c r="D62" s="30"/>
      <c r="E62" s="30"/>
      <c r="F62" s="30"/>
      <c r="G62" s="30"/>
      <c r="H62" s="30"/>
      <c r="I62" s="30"/>
      <c r="J62" s="30"/>
      <c r="K62" s="30"/>
    </row>
    <row r="63" spans="1:11" ht="15.75">
      <c r="A63" s="30"/>
      <c r="B63" s="30"/>
      <c r="C63" s="30"/>
      <c r="D63" s="30"/>
      <c r="E63" s="30"/>
      <c r="F63" s="30"/>
      <c r="G63" s="30"/>
      <c r="H63" s="30"/>
      <c r="I63" s="30"/>
      <c r="J63" s="30"/>
      <c r="K63" s="30"/>
    </row>
    <row r="64" spans="1:11" ht="15.75">
      <c r="A64" s="30"/>
      <c r="B64" s="30"/>
      <c r="C64" s="30"/>
      <c r="D64" s="30"/>
      <c r="E64" s="30"/>
      <c r="F64" s="30"/>
      <c r="G64" s="30"/>
      <c r="H64" s="30"/>
      <c r="I64" s="30"/>
      <c r="J64" s="30"/>
      <c r="K64" s="30"/>
    </row>
    <row r="65" spans="1:11" ht="15.75">
      <c r="A65" s="30"/>
      <c r="B65" s="30"/>
      <c r="C65" s="30"/>
      <c r="D65" s="28"/>
      <c r="E65" s="28"/>
      <c r="F65" s="30"/>
      <c r="G65" s="30"/>
      <c r="H65" s="30"/>
      <c r="I65" s="30"/>
      <c r="J65" s="30"/>
      <c r="K65" s="30"/>
    </row>
    <row r="66" spans="1:11" ht="15.75">
      <c r="A66" s="30"/>
      <c r="B66" s="30"/>
      <c r="C66" s="30"/>
      <c r="D66" s="30"/>
      <c r="E66" s="30"/>
      <c r="F66" s="45"/>
      <c r="G66" s="30"/>
      <c r="H66" s="30"/>
      <c r="I66" s="30"/>
      <c r="J66" s="30"/>
      <c r="K66" s="30"/>
    </row>
    <row r="67" spans="1:11" ht="15.75">
      <c r="A67" s="30"/>
      <c r="B67" s="30"/>
      <c r="C67" s="30"/>
      <c r="D67" s="45"/>
      <c r="E67" s="45"/>
      <c r="F67" s="45"/>
      <c r="G67" s="30"/>
      <c r="H67" s="30"/>
      <c r="I67" s="30"/>
      <c r="J67" s="30"/>
      <c r="K67" s="30"/>
    </row>
    <row r="68" spans="1:11" ht="15.75">
      <c r="A68" s="30"/>
      <c r="B68" s="30"/>
      <c r="C68" s="30"/>
      <c r="D68" s="45"/>
      <c r="E68" s="45"/>
      <c r="F68" s="45"/>
      <c r="G68" s="30"/>
      <c r="H68" s="30"/>
      <c r="I68" s="30"/>
      <c r="J68" s="30"/>
      <c r="K68" s="30"/>
    </row>
  </sheetData>
  <sheetProtection/>
  <mergeCells count="3">
    <mergeCell ref="B4:C4"/>
    <mergeCell ref="E4:G4"/>
    <mergeCell ref="I4:K4"/>
  </mergeCells>
  <printOptions/>
  <pageMargins left="0.7" right="0.7" top="0.75" bottom="0.75" header="0.3" footer="0.3"/>
  <pageSetup fitToHeight="2" fitToWidth="1" horizontalDpi="1200" verticalDpi="1200" orientation="landscape" scale="82" r:id="rId1"/>
</worksheet>
</file>

<file path=xl/worksheets/sheet2.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 sqref="A1"/>
    </sheetView>
  </sheetViews>
  <sheetFormatPr defaultColWidth="8.88671875" defaultRowHeight="15.75"/>
  <cols>
    <col min="1" max="1" width="18.77734375" style="0" customWidth="1"/>
    <col min="2" max="3" width="12.77734375" style="0" customWidth="1"/>
    <col min="4" max="4" width="2.77734375" style="0" customWidth="1"/>
    <col min="5" max="7" width="12.77734375" style="0" customWidth="1"/>
    <col min="8" max="8" width="2.77734375" style="0" customWidth="1"/>
    <col min="9" max="16384" width="12.77734375" style="0" customWidth="1"/>
  </cols>
  <sheetData>
    <row r="1" spans="1:11" ht="20.25">
      <c r="A1" s="21" t="s">
        <v>28</v>
      </c>
      <c r="B1" s="1"/>
      <c r="C1" s="1"/>
      <c r="D1" s="2"/>
      <c r="E1" s="1"/>
      <c r="F1" s="1"/>
      <c r="G1" s="2"/>
      <c r="H1" s="2"/>
      <c r="I1" s="2"/>
      <c r="J1" s="2"/>
      <c r="K1" s="25"/>
    </row>
    <row r="2" spans="1:11" ht="20.25">
      <c r="A2" s="21" t="s">
        <v>36</v>
      </c>
      <c r="B2" s="1"/>
      <c r="C2" s="1"/>
      <c r="D2" s="2"/>
      <c r="E2" s="1"/>
      <c r="F2" s="2"/>
      <c r="G2" s="2"/>
      <c r="H2" s="2"/>
      <c r="I2" s="2"/>
      <c r="J2" s="2"/>
      <c r="K2" s="2"/>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31.5">
      <c r="A5" s="8" t="s">
        <v>33</v>
      </c>
      <c r="B5" s="9" t="s">
        <v>0</v>
      </c>
      <c r="C5" s="9" t="s">
        <v>1</v>
      </c>
      <c r="D5" s="10"/>
      <c r="E5" s="9" t="s">
        <v>0</v>
      </c>
      <c r="F5" s="9" t="s">
        <v>1</v>
      </c>
      <c r="G5" s="9" t="s">
        <v>30</v>
      </c>
      <c r="H5" s="10"/>
      <c r="I5" s="9" t="s">
        <v>2</v>
      </c>
      <c r="J5" s="22" t="s">
        <v>32</v>
      </c>
      <c r="K5" s="22" t="s">
        <v>31</v>
      </c>
    </row>
    <row r="6" spans="1:11" ht="15.75">
      <c r="A6" s="2"/>
      <c r="B6" s="2"/>
      <c r="C6" s="2"/>
      <c r="D6" s="2"/>
      <c r="E6" s="2"/>
      <c r="F6" s="2"/>
      <c r="G6" s="2"/>
      <c r="H6" s="2"/>
      <c r="I6" s="2"/>
      <c r="J6" s="2"/>
      <c r="K6" s="2"/>
    </row>
    <row r="7" spans="1:11" ht="15.75">
      <c r="A7" s="28" t="s">
        <v>3</v>
      </c>
      <c r="B7" s="29">
        <v>11210783</v>
      </c>
      <c r="C7" s="24">
        <v>1</v>
      </c>
      <c r="D7" s="30"/>
      <c r="E7" s="29">
        <v>505648</v>
      </c>
      <c r="F7" s="24">
        <v>1</v>
      </c>
      <c r="G7" s="29">
        <v>451.0371844678467</v>
      </c>
      <c r="H7" s="30"/>
      <c r="I7" s="29">
        <v>1531</v>
      </c>
      <c r="J7" s="29">
        <v>222790</v>
      </c>
      <c r="K7" s="29">
        <v>281327</v>
      </c>
    </row>
    <row r="8" spans="1:11" ht="15.75">
      <c r="A8" s="30"/>
      <c r="B8" s="31"/>
      <c r="C8" s="32"/>
      <c r="D8" s="30"/>
      <c r="E8" s="31"/>
      <c r="F8" s="32"/>
      <c r="G8" s="31"/>
      <c r="H8" s="30"/>
      <c r="I8" s="31"/>
      <c r="J8" s="31"/>
      <c r="K8" s="31"/>
    </row>
    <row r="9" spans="1:11" ht="15.75">
      <c r="A9" s="28" t="s">
        <v>4</v>
      </c>
      <c r="B9" s="29">
        <v>5772229</v>
      </c>
      <c r="C9" s="25">
        <v>0.5148818775637706</v>
      </c>
      <c r="D9" s="30"/>
      <c r="E9" s="29">
        <v>284845</v>
      </c>
      <c r="F9" s="25">
        <v>0.5633266620257571</v>
      </c>
      <c r="G9" s="29">
        <v>493.47487772921</v>
      </c>
      <c r="H9" s="30"/>
      <c r="I9" s="29">
        <v>1116</v>
      </c>
      <c r="J9" s="29">
        <v>129766</v>
      </c>
      <c r="K9" s="29">
        <v>153963</v>
      </c>
    </row>
    <row r="10" spans="1:11" ht="15.75">
      <c r="A10" s="28" t="s">
        <v>5</v>
      </c>
      <c r="B10" s="31">
        <v>44023</v>
      </c>
      <c r="C10" s="25">
        <v>0.003926844360469737</v>
      </c>
      <c r="D10" s="30"/>
      <c r="E10" s="31">
        <v>5642</v>
      </c>
      <c r="F10" s="25">
        <v>0.011157959687371453</v>
      </c>
      <c r="G10" s="29">
        <v>1281.6027985371284</v>
      </c>
      <c r="H10" s="30"/>
      <c r="I10" s="29">
        <v>22</v>
      </c>
      <c r="J10" s="29">
        <v>2219</v>
      </c>
      <c r="K10" s="29">
        <v>3401</v>
      </c>
    </row>
    <row r="11" spans="1:11" ht="15.75">
      <c r="A11" s="28" t="s">
        <v>6</v>
      </c>
      <c r="B11" s="31">
        <v>216045</v>
      </c>
      <c r="C11" s="25">
        <v>0.01927117847165537</v>
      </c>
      <c r="D11" s="30"/>
      <c r="E11" s="31">
        <v>20843</v>
      </c>
      <c r="F11" s="25">
        <v>0.04122037464797646</v>
      </c>
      <c r="G11" s="29">
        <v>964.7527135550464</v>
      </c>
      <c r="H11" s="30"/>
      <c r="I11" s="29">
        <v>68</v>
      </c>
      <c r="J11" s="29">
        <v>8616</v>
      </c>
      <c r="K11" s="29">
        <v>12159</v>
      </c>
    </row>
    <row r="12" spans="1:11" ht="15.75">
      <c r="A12" s="28" t="s">
        <v>7</v>
      </c>
      <c r="B12" s="31">
        <v>358145</v>
      </c>
      <c r="C12" s="25">
        <v>0.0319464751034785</v>
      </c>
      <c r="D12" s="30"/>
      <c r="E12" s="31">
        <v>28668</v>
      </c>
      <c r="F12" s="25">
        <v>0.05669556687656235</v>
      </c>
      <c r="G12" s="29">
        <v>800.4579150902567</v>
      </c>
      <c r="H12" s="30"/>
      <c r="I12" s="29">
        <v>118</v>
      </c>
      <c r="J12" s="29">
        <v>12739</v>
      </c>
      <c r="K12" s="29">
        <v>15811</v>
      </c>
    </row>
    <row r="13" spans="1:11" ht="15.75">
      <c r="A13" s="28" t="s">
        <v>8</v>
      </c>
      <c r="B13" s="31">
        <v>482576</v>
      </c>
      <c r="C13" s="25">
        <v>0.04304569984094778</v>
      </c>
      <c r="D13" s="30"/>
      <c r="E13" s="31">
        <v>29606</v>
      </c>
      <c r="F13" s="25">
        <v>0.05855061228364396</v>
      </c>
      <c r="G13" s="29">
        <v>613.4992208481151</v>
      </c>
      <c r="H13" s="30"/>
      <c r="I13" s="29">
        <v>123</v>
      </c>
      <c r="J13" s="29">
        <v>14089</v>
      </c>
      <c r="K13" s="29">
        <v>15394</v>
      </c>
    </row>
    <row r="14" spans="1:11" ht="15.75">
      <c r="A14" s="28" t="s">
        <v>9</v>
      </c>
      <c r="B14" s="31">
        <v>957728</v>
      </c>
      <c r="C14" s="25">
        <v>0.08542918010276356</v>
      </c>
      <c r="D14" s="30"/>
      <c r="E14" s="31">
        <v>50541</v>
      </c>
      <c r="F14" s="25">
        <v>0.09995293168370091</v>
      </c>
      <c r="G14" s="29">
        <v>527.717681847038</v>
      </c>
      <c r="H14" s="30"/>
      <c r="I14" s="29">
        <v>192</v>
      </c>
      <c r="J14" s="29">
        <v>24621</v>
      </c>
      <c r="K14" s="29">
        <v>25728</v>
      </c>
    </row>
    <row r="15" spans="1:11" ht="15.75">
      <c r="A15" s="28" t="s">
        <v>10</v>
      </c>
      <c r="B15" s="31">
        <v>1135945</v>
      </c>
      <c r="C15" s="25">
        <v>0.10132610719518878</v>
      </c>
      <c r="D15" s="30"/>
      <c r="E15" s="31">
        <v>55805</v>
      </c>
      <c r="F15" s="25">
        <v>0.11036333575926337</v>
      </c>
      <c r="G15" s="29">
        <v>491.26498201937596</v>
      </c>
      <c r="H15" s="30"/>
      <c r="I15" s="29">
        <v>205</v>
      </c>
      <c r="J15" s="29">
        <v>26519</v>
      </c>
      <c r="K15" s="29">
        <v>29081</v>
      </c>
    </row>
    <row r="16" spans="1:11" ht="15.75">
      <c r="A16" s="28" t="s">
        <v>11</v>
      </c>
      <c r="B16" s="31">
        <v>1129576</v>
      </c>
      <c r="C16" s="25">
        <v>0.10075799344256331</v>
      </c>
      <c r="D16" s="30"/>
      <c r="E16" s="31">
        <v>48155</v>
      </c>
      <c r="F16" s="25">
        <v>0.09523423409170015</v>
      </c>
      <c r="G16" s="29">
        <v>426.3104031955353</v>
      </c>
      <c r="H16" s="30"/>
      <c r="I16" s="29">
        <v>187</v>
      </c>
      <c r="J16" s="29">
        <v>21927</v>
      </c>
      <c r="K16" s="29">
        <v>26041</v>
      </c>
    </row>
    <row r="17" spans="1:11" ht="15.75">
      <c r="A17" s="28" t="s">
        <v>12</v>
      </c>
      <c r="B17" s="31">
        <v>457218</v>
      </c>
      <c r="C17" s="25">
        <v>0.04078377041104087</v>
      </c>
      <c r="D17" s="30"/>
      <c r="E17" s="31">
        <v>16444</v>
      </c>
      <c r="F17" s="25">
        <v>0.032520646774040436</v>
      </c>
      <c r="G17" s="29">
        <v>359.6533819753378</v>
      </c>
      <c r="H17" s="30"/>
      <c r="I17" s="29">
        <v>73</v>
      </c>
      <c r="J17" s="29">
        <v>7225</v>
      </c>
      <c r="K17" s="29">
        <v>9146</v>
      </c>
    </row>
    <row r="18" spans="1:11" ht="15.75">
      <c r="A18" s="28" t="s">
        <v>13</v>
      </c>
      <c r="B18" s="31">
        <v>335336</v>
      </c>
      <c r="C18" s="25">
        <v>0.029911916054391564</v>
      </c>
      <c r="D18" s="30"/>
      <c r="E18" s="31">
        <v>10276</v>
      </c>
      <c r="F18" s="25">
        <v>0.020322437743252226</v>
      </c>
      <c r="G18" s="29">
        <v>306.4389149986879</v>
      </c>
      <c r="H18" s="30"/>
      <c r="I18" s="29">
        <v>33</v>
      </c>
      <c r="J18" s="29">
        <v>4318</v>
      </c>
      <c r="K18" s="29">
        <v>5925</v>
      </c>
    </row>
    <row r="19" spans="1:11" ht="15.75">
      <c r="A19" s="28" t="s">
        <v>14</v>
      </c>
      <c r="B19" s="31">
        <v>233215</v>
      </c>
      <c r="C19" s="25">
        <v>0.020802739648069186</v>
      </c>
      <c r="D19" s="30"/>
      <c r="E19" s="31">
        <v>6830</v>
      </c>
      <c r="F19" s="25">
        <v>0.013507420181628328</v>
      </c>
      <c r="G19" s="29">
        <v>292.86280899599086</v>
      </c>
      <c r="H19" s="30"/>
      <c r="I19" s="29">
        <v>24</v>
      </c>
      <c r="J19" s="29">
        <v>2755</v>
      </c>
      <c r="K19" s="29">
        <v>4051</v>
      </c>
    </row>
    <row r="20" spans="1:11" ht="15.75">
      <c r="A20" s="28" t="s">
        <v>15</v>
      </c>
      <c r="B20" s="31">
        <v>173793</v>
      </c>
      <c r="C20" s="25">
        <v>0.01550230701994678</v>
      </c>
      <c r="D20" s="30"/>
      <c r="E20" s="31">
        <v>4831</v>
      </c>
      <c r="F20" s="25">
        <v>0.009554077144574883</v>
      </c>
      <c r="G20" s="29">
        <v>277.9743718101419</v>
      </c>
      <c r="H20" s="30"/>
      <c r="I20" s="29">
        <v>29</v>
      </c>
      <c r="J20" s="29">
        <v>1895</v>
      </c>
      <c r="K20" s="29">
        <v>2907</v>
      </c>
    </row>
    <row r="21" spans="1:11" ht="15.75">
      <c r="A21" s="28" t="s">
        <v>16</v>
      </c>
      <c r="B21" s="31">
        <v>248629</v>
      </c>
      <c r="C21" s="25">
        <v>0.022177665913255123</v>
      </c>
      <c r="D21" s="30"/>
      <c r="E21" s="31">
        <v>6097</v>
      </c>
      <c r="F21" s="25">
        <v>0.01205779514603044</v>
      </c>
      <c r="G21" s="29">
        <v>245.22481287379995</v>
      </c>
      <c r="H21" s="30"/>
      <c r="I21" s="29">
        <v>40</v>
      </c>
      <c r="J21" s="29">
        <v>2358</v>
      </c>
      <c r="K21" s="29">
        <v>3699</v>
      </c>
    </row>
    <row r="22" spans="1:11" ht="15.75">
      <c r="A22" s="28" t="s">
        <v>17</v>
      </c>
      <c r="B22" s="40">
        <v>0</v>
      </c>
      <c r="C22" s="25">
        <v>0</v>
      </c>
      <c r="D22" s="30"/>
      <c r="E22" s="31">
        <v>1107</v>
      </c>
      <c r="F22" s="25">
        <v>0.0021892700060120876</v>
      </c>
      <c r="G22" s="33" t="s">
        <v>18</v>
      </c>
      <c r="H22" s="30"/>
      <c r="I22" s="29">
        <v>2</v>
      </c>
      <c r="J22" s="29">
        <v>485</v>
      </c>
      <c r="K22" s="29">
        <v>620</v>
      </c>
    </row>
    <row r="23" spans="1:11" ht="15.75">
      <c r="A23" s="30"/>
      <c r="B23" s="31"/>
      <c r="C23" s="25"/>
      <c r="D23" s="30"/>
      <c r="E23" s="29"/>
      <c r="F23" s="25"/>
      <c r="G23" s="29"/>
      <c r="H23" s="30"/>
      <c r="I23" s="29"/>
      <c r="J23" s="29"/>
      <c r="K23" s="29"/>
    </row>
    <row r="24" spans="1:11" ht="15.75">
      <c r="A24" s="28" t="s">
        <v>19</v>
      </c>
      <c r="B24" s="29">
        <v>5438554</v>
      </c>
      <c r="C24" s="25">
        <v>0.4851181224362295</v>
      </c>
      <c r="D24" s="30"/>
      <c r="E24" s="29">
        <v>191109</v>
      </c>
      <c r="F24" s="25">
        <v>0.3779486915799133</v>
      </c>
      <c r="G24" s="29">
        <v>351.39671317044935</v>
      </c>
      <c r="H24" s="30"/>
      <c r="I24" s="29">
        <v>362</v>
      </c>
      <c r="J24" s="29">
        <v>84186</v>
      </c>
      <c r="K24" s="29">
        <v>106561</v>
      </c>
    </row>
    <row r="25" spans="1:11" ht="15.75">
      <c r="A25" s="28" t="s">
        <v>5</v>
      </c>
      <c r="B25" s="31">
        <v>40354</v>
      </c>
      <c r="C25" s="25">
        <v>0.003599570163832446</v>
      </c>
      <c r="D25" s="30"/>
      <c r="E25" s="31">
        <v>4617</v>
      </c>
      <c r="F25" s="25">
        <v>0.009130857829952852</v>
      </c>
      <c r="G25" s="29">
        <v>1144.1244981910095</v>
      </c>
      <c r="H25" s="30"/>
      <c r="I25" s="29">
        <v>7</v>
      </c>
      <c r="J25" s="29">
        <v>1798</v>
      </c>
      <c r="K25" s="29">
        <v>2812</v>
      </c>
    </row>
    <row r="26" spans="1:11" ht="15.75">
      <c r="A26" s="28" t="s">
        <v>6</v>
      </c>
      <c r="B26" s="31">
        <v>188880</v>
      </c>
      <c r="C26" s="25">
        <v>0.01684806493890748</v>
      </c>
      <c r="D26" s="30"/>
      <c r="E26" s="31">
        <v>15361</v>
      </c>
      <c r="F26" s="25">
        <v>0.030378840616397177</v>
      </c>
      <c r="G26" s="29">
        <v>813.2676831850911</v>
      </c>
      <c r="H26" s="30"/>
      <c r="I26" s="29">
        <v>26</v>
      </c>
      <c r="J26" s="29">
        <v>6540</v>
      </c>
      <c r="K26" s="29">
        <v>8795</v>
      </c>
    </row>
    <row r="27" spans="1:11" ht="15.75">
      <c r="A27" s="28" t="s">
        <v>7</v>
      </c>
      <c r="B27" s="31">
        <v>322198</v>
      </c>
      <c r="C27" s="25">
        <v>0.028740008614920123</v>
      </c>
      <c r="D27" s="30"/>
      <c r="E27" s="31">
        <v>20819</v>
      </c>
      <c r="F27" s="25">
        <v>0.04117291079960763</v>
      </c>
      <c r="G27" s="29">
        <v>646.1554696180609</v>
      </c>
      <c r="H27" s="30"/>
      <c r="I27" s="29">
        <v>35</v>
      </c>
      <c r="J27" s="29">
        <v>9016</v>
      </c>
      <c r="K27" s="29">
        <v>11768</v>
      </c>
    </row>
    <row r="28" spans="1:11" ht="15.75">
      <c r="A28" s="28" t="s">
        <v>8</v>
      </c>
      <c r="B28" s="31">
        <v>455942</v>
      </c>
      <c r="C28" s="25">
        <v>0.040669951420877565</v>
      </c>
      <c r="D28" s="30"/>
      <c r="E28" s="31">
        <v>20708</v>
      </c>
      <c r="F28" s="25">
        <v>0.04095339050090181</v>
      </c>
      <c r="G28" s="29">
        <v>454.180575599528</v>
      </c>
      <c r="H28" s="30"/>
      <c r="I28" s="29">
        <v>35</v>
      </c>
      <c r="J28" s="29">
        <v>9794</v>
      </c>
      <c r="K28" s="29">
        <v>10879</v>
      </c>
    </row>
    <row r="29" spans="1:11" ht="15.75">
      <c r="A29" s="28" t="s">
        <v>9</v>
      </c>
      <c r="B29" s="31">
        <v>907943</v>
      </c>
      <c r="C29" s="25">
        <v>0.0809883662898479</v>
      </c>
      <c r="D29" s="30"/>
      <c r="E29" s="31">
        <v>33075</v>
      </c>
      <c r="F29" s="25">
        <v>0.06541111603328797</v>
      </c>
      <c r="G29" s="29">
        <v>364.2849826475891</v>
      </c>
      <c r="H29" s="30"/>
      <c r="I29" s="29">
        <v>52</v>
      </c>
      <c r="J29" s="29">
        <v>16065</v>
      </c>
      <c r="K29" s="29">
        <v>16958</v>
      </c>
    </row>
    <row r="30" spans="1:11" ht="15.75">
      <c r="A30" s="28" t="s">
        <v>10</v>
      </c>
      <c r="B30" s="31">
        <v>1061255</v>
      </c>
      <c r="C30" s="25">
        <v>0.0946637714778709</v>
      </c>
      <c r="D30" s="30"/>
      <c r="E30" s="31">
        <v>36241</v>
      </c>
      <c r="F30" s="25">
        <v>0.07167238869727557</v>
      </c>
      <c r="G30" s="29">
        <v>341.4919128767355</v>
      </c>
      <c r="H30" s="30"/>
      <c r="I30" s="29">
        <v>47</v>
      </c>
      <c r="J30" s="29">
        <v>16314</v>
      </c>
      <c r="K30" s="29">
        <v>19880</v>
      </c>
    </row>
    <row r="31" spans="1:11" ht="15.75">
      <c r="A31" s="28" t="s">
        <v>11</v>
      </c>
      <c r="B31" s="31">
        <v>1051630</v>
      </c>
      <c r="C31" s="25">
        <v>0.09380522306069076</v>
      </c>
      <c r="D31" s="30"/>
      <c r="E31" s="31">
        <v>29675</v>
      </c>
      <c r="F31" s="25">
        <v>0.05868707084770433</v>
      </c>
      <c r="G31" s="29">
        <v>282.18099521694893</v>
      </c>
      <c r="H31" s="30"/>
      <c r="I31" s="29">
        <v>61</v>
      </c>
      <c r="J31" s="29">
        <v>12849</v>
      </c>
      <c r="K31" s="29">
        <v>16765</v>
      </c>
    </row>
    <row r="32" spans="1:11" ht="15.75">
      <c r="A32" s="28" t="s">
        <v>12</v>
      </c>
      <c r="B32" s="31">
        <v>434869</v>
      </c>
      <c r="C32" s="25">
        <v>0.03879024328630748</v>
      </c>
      <c r="D32" s="30"/>
      <c r="E32" s="31">
        <v>10499</v>
      </c>
      <c r="F32" s="25">
        <v>0.02076345600101256</v>
      </c>
      <c r="G32" s="29">
        <v>241.42902805212606</v>
      </c>
      <c r="H32" s="30"/>
      <c r="I32" s="29">
        <v>23</v>
      </c>
      <c r="J32" s="29">
        <v>4164</v>
      </c>
      <c r="K32" s="29">
        <v>6312</v>
      </c>
    </row>
    <row r="33" spans="1:11" ht="15.75">
      <c r="A33" s="28" t="s">
        <v>13</v>
      </c>
      <c r="B33" s="31">
        <v>326104</v>
      </c>
      <c r="C33" s="25">
        <v>0.02908842317258304</v>
      </c>
      <c r="D33" s="30"/>
      <c r="E33" s="31">
        <v>6863</v>
      </c>
      <c r="F33" s="25">
        <v>0.013572682973135462</v>
      </c>
      <c r="G33" s="29">
        <v>210.4543335868312</v>
      </c>
      <c r="H33" s="30"/>
      <c r="I33" s="29">
        <v>23</v>
      </c>
      <c r="J33" s="29">
        <v>2709</v>
      </c>
      <c r="K33" s="29">
        <v>4131</v>
      </c>
    </row>
    <row r="34" spans="1:11" ht="15.75">
      <c r="A34" s="28" t="s">
        <v>14</v>
      </c>
      <c r="B34" s="31">
        <v>227582</v>
      </c>
      <c r="C34" s="25">
        <v>0.02030027697440937</v>
      </c>
      <c r="D34" s="30"/>
      <c r="E34" s="31">
        <v>4746</v>
      </c>
      <c r="F34" s="25">
        <v>0.009385976014935292</v>
      </c>
      <c r="G34" s="29">
        <v>208.54021847070507</v>
      </c>
      <c r="H34" s="30"/>
      <c r="I34" s="29">
        <v>12</v>
      </c>
      <c r="J34" s="29">
        <v>1786</v>
      </c>
      <c r="K34" s="29">
        <v>2948</v>
      </c>
    </row>
    <row r="35" spans="1:11" ht="15.75">
      <c r="A35" s="28" t="s">
        <v>15</v>
      </c>
      <c r="B35" s="31">
        <v>170980</v>
      </c>
      <c r="C35" s="25">
        <v>0.0152513878825413</v>
      </c>
      <c r="D35" s="30"/>
      <c r="E35" s="31">
        <v>3549</v>
      </c>
      <c r="F35" s="25">
        <v>0.007018716577540107</v>
      </c>
      <c r="G35" s="29">
        <v>207.56813662416656</v>
      </c>
      <c r="H35" s="30"/>
      <c r="I35" s="29">
        <v>12</v>
      </c>
      <c r="J35" s="29">
        <v>1313</v>
      </c>
      <c r="K35" s="29">
        <v>2224</v>
      </c>
    </row>
    <row r="36" spans="1:11" ht="15.75">
      <c r="A36" s="28" t="s">
        <v>16</v>
      </c>
      <c r="B36" s="31">
        <v>250817</v>
      </c>
      <c r="C36" s="25">
        <v>0.02237283515344111</v>
      </c>
      <c r="D36" s="30"/>
      <c r="E36" s="31">
        <v>4533</v>
      </c>
      <c r="F36" s="25">
        <v>0.008964734360661962</v>
      </c>
      <c r="G36" s="29">
        <v>180.72937639793156</v>
      </c>
      <c r="H36" s="30"/>
      <c r="I36" s="29">
        <v>28</v>
      </c>
      <c r="J36" s="29">
        <v>1699</v>
      </c>
      <c r="K36" s="29">
        <v>2806</v>
      </c>
    </row>
    <row r="37" spans="1:11" ht="15.75">
      <c r="A37" s="28" t="s">
        <v>20</v>
      </c>
      <c r="B37" s="40">
        <v>0</v>
      </c>
      <c r="C37" s="25">
        <v>0</v>
      </c>
      <c r="D37" s="30"/>
      <c r="E37" s="31">
        <v>423</v>
      </c>
      <c r="F37" s="25">
        <v>0.0008365503275005537</v>
      </c>
      <c r="G37" s="33" t="s">
        <v>18</v>
      </c>
      <c r="H37" s="30"/>
      <c r="I37" s="29">
        <v>1</v>
      </c>
      <c r="J37" s="29">
        <v>139</v>
      </c>
      <c r="K37" s="29">
        <v>283</v>
      </c>
    </row>
    <row r="38" spans="1:11" ht="15.75">
      <c r="A38" s="30"/>
      <c r="B38" s="29"/>
      <c r="C38" s="25"/>
      <c r="D38" s="30"/>
      <c r="E38" s="29"/>
      <c r="F38" s="25"/>
      <c r="G38" s="29"/>
      <c r="H38" s="30"/>
      <c r="I38" s="29"/>
      <c r="J38" s="29"/>
      <c r="K38" s="29"/>
    </row>
    <row r="39" spans="1:11" ht="15.75">
      <c r="A39" s="35" t="s">
        <v>21</v>
      </c>
      <c r="B39" s="40">
        <v>0</v>
      </c>
      <c r="C39" s="25">
        <v>0</v>
      </c>
      <c r="D39" s="30"/>
      <c r="E39" s="31">
        <v>29694</v>
      </c>
      <c r="F39" s="25">
        <v>0.05872464639432965</v>
      </c>
      <c r="G39" s="33" t="s">
        <v>18</v>
      </c>
      <c r="H39" s="30"/>
      <c r="I39" s="29">
        <v>53</v>
      </c>
      <c r="J39" s="29">
        <v>8838</v>
      </c>
      <c r="K39" s="29">
        <v>20803</v>
      </c>
    </row>
    <row r="40" spans="1:11" ht="15.75">
      <c r="A40" s="36"/>
      <c r="B40" s="37"/>
      <c r="C40" s="38"/>
      <c r="D40" s="36"/>
      <c r="E40" s="37"/>
      <c r="F40" s="38"/>
      <c r="G40" s="37"/>
      <c r="H40" s="36"/>
      <c r="I40" s="37"/>
      <c r="J40" s="37"/>
      <c r="K40" s="37"/>
    </row>
    <row r="41" spans="1:11" ht="15.75">
      <c r="A41" s="35" t="s">
        <v>22</v>
      </c>
      <c r="B41" s="29"/>
      <c r="C41" s="32"/>
      <c r="D41" s="30"/>
      <c r="E41" s="31"/>
      <c r="F41" s="32"/>
      <c r="G41" s="31"/>
      <c r="H41" s="30"/>
      <c r="I41" s="31"/>
      <c r="J41" s="31"/>
      <c r="K41" s="31"/>
    </row>
    <row r="42" spans="1:11" ht="15.75">
      <c r="A42" s="30"/>
      <c r="B42" s="31"/>
      <c r="C42" s="32"/>
      <c r="D42" s="30"/>
      <c r="E42" s="31"/>
      <c r="F42" s="32"/>
      <c r="G42" s="31"/>
      <c r="H42" s="30"/>
      <c r="I42" s="31"/>
      <c r="J42" s="31"/>
      <c r="K42" s="31"/>
    </row>
    <row r="43" spans="1:11" ht="15.75">
      <c r="A43" s="35" t="s">
        <v>23</v>
      </c>
      <c r="B43" s="29"/>
      <c r="C43" s="32"/>
      <c r="D43" s="30"/>
      <c r="E43" s="31"/>
      <c r="F43" s="32"/>
      <c r="G43" s="31"/>
      <c r="H43" s="30"/>
      <c r="I43" s="31"/>
      <c r="J43" s="31"/>
      <c r="K43" s="31"/>
    </row>
    <row r="44" spans="1:11" ht="35.25" customHeight="1">
      <c r="A44" s="41" t="s">
        <v>34</v>
      </c>
      <c r="B44" s="41"/>
      <c r="C44" s="41"/>
      <c r="D44" s="41"/>
      <c r="E44" s="41"/>
      <c r="F44" s="41"/>
      <c r="G44" s="41"/>
      <c r="H44" s="41"/>
      <c r="I44" s="41"/>
      <c r="J44" s="41"/>
      <c r="K44" s="41"/>
    </row>
    <row r="45" spans="1:11" ht="15.75">
      <c r="A45" s="30"/>
      <c r="B45" s="29"/>
      <c r="C45" s="34"/>
      <c r="D45" s="30"/>
      <c r="E45" s="31"/>
      <c r="F45" s="32"/>
      <c r="G45" s="31"/>
      <c r="H45" s="30"/>
      <c r="I45" s="31"/>
      <c r="J45" s="31"/>
      <c r="K45" s="31"/>
    </row>
    <row r="46" spans="1:11" ht="15.75">
      <c r="A46" s="30" t="s">
        <v>27</v>
      </c>
      <c r="B46" s="35"/>
      <c r="C46" s="35"/>
      <c r="D46" s="30"/>
      <c r="E46" s="35"/>
      <c r="F46" s="30"/>
      <c r="G46" s="30"/>
      <c r="H46" s="30"/>
      <c r="I46" s="30"/>
      <c r="J46" s="30"/>
      <c r="K46" s="30"/>
    </row>
    <row r="47" spans="1:11" ht="15.75">
      <c r="A47" s="30"/>
      <c r="B47" s="35"/>
      <c r="C47" s="30"/>
      <c r="D47" s="30"/>
      <c r="E47" s="30"/>
      <c r="F47" s="30"/>
      <c r="G47" s="30"/>
      <c r="H47" s="30"/>
      <c r="I47" s="30"/>
      <c r="J47" s="30"/>
      <c r="K47" s="30"/>
    </row>
    <row r="48" spans="1:11" ht="15.75">
      <c r="A48" s="30"/>
      <c r="B48" s="30"/>
      <c r="C48" s="35"/>
      <c r="D48" s="30"/>
      <c r="E48" s="35"/>
      <c r="F48" s="35"/>
      <c r="G48" s="30"/>
      <c r="H48" s="30"/>
      <c r="I48" s="35"/>
      <c r="J48" s="35"/>
      <c r="K48" s="35"/>
    </row>
    <row r="49" spans="1:11" ht="15.75">
      <c r="A49" s="30"/>
      <c r="B49" s="30"/>
      <c r="C49" s="35"/>
      <c r="D49" s="30"/>
      <c r="E49" s="35"/>
      <c r="F49" s="30"/>
      <c r="G49" s="30"/>
      <c r="H49" s="30"/>
      <c r="I49" s="30"/>
      <c r="J49" s="30"/>
      <c r="K49" s="30"/>
    </row>
    <row r="50" spans="1:11" ht="15.75">
      <c r="A50" s="30"/>
      <c r="B50" s="30"/>
      <c r="C50" s="30"/>
      <c r="D50" s="30"/>
      <c r="E50" s="30"/>
      <c r="F50" s="30"/>
      <c r="G50" s="30"/>
      <c r="H50" s="30"/>
      <c r="I50" s="30"/>
      <c r="J50" s="30"/>
      <c r="K50" s="30"/>
    </row>
    <row r="51" spans="1:11" ht="15.75">
      <c r="A51" s="30"/>
      <c r="B51" s="30"/>
      <c r="C51" s="30"/>
      <c r="D51" s="30"/>
      <c r="E51" s="30"/>
      <c r="F51" s="30"/>
      <c r="G51" s="30"/>
      <c r="H51" s="30"/>
      <c r="I51" s="30"/>
      <c r="J51" s="30"/>
      <c r="K51" s="30"/>
    </row>
    <row r="52" spans="1:11" ht="15.75">
      <c r="A52" s="30"/>
      <c r="B52" s="30"/>
      <c r="C52" s="30"/>
      <c r="D52" s="30"/>
      <c r="E52" s="30"/>
      <c r="F52" s="30"/>
      <c r="G52" s="30"/>
      <c r="H52" s="30"/>
      <c r="I52" s="30"/>
      <c r="J52" s="30"/>
      <c r="K52" s="30"/>
    </row>
    <row r="53" spans="1:11" ht="15.75">
      <c r="A53" s="30"/>
      <c r="B53" s="30"/>
      <c r="C53" s="30"/>
      <c r="D53" s="30"/>
      <c r="E53" s="30"/>
      <c r="F53" s="30"/>
      <c r="G53" s="30"/>
      <c r="H53" s="30"/>
      <c r="I53" s="30"/>
      <c r="J53" s="30"/>
      <c r="K53" s="30"/>
    </row>
    <row r="54" spans="1:11" ht="15.75">
      <c r="A54" s="30"/>
      <c r="B54" s="30"/>
      <c r="C54" s="30"/>
      <c r="D54" s="30"/>
      <c r="E54" s="30"/>
      <c r="F54" s="30"/>
      <c r="G54" s="30"/>
      <c r="H54" s="30"/>
      <c r="I54" s="30"/>
      <c r="J54" s="30"/>
      <c r="K54" s="30"/>
    </row>
    <row r="55" spans="1:11" ht="15.75">
      <c r="A55" s="30"/>
      <c r="B55" s="30"/>
      <c r="C55" s="30"/>
      <c r="D55" s="30"/>
      <c r="E55" s="30"/>
      <c r="F55" s="30"/>
      <c r="G55" s="30"/>
      <c r="H55" s="30"/>
      <c r="I55" s="30"/>
      <c r="J55" s="30"/>
      <c r="K55" s="30"/>
    </row>
    <row r="56" spans="1:11" ht="15.75">
      <c r="A56" s="30"/>
      <c r="B56" s="30"/>
      <c r="C56" s="30"/>
      <c r="D56" s="30"/>
      <c r="E56" s="30"/>
      <c r="F56" s="30"/>
      <c r="G56" s="30"/>
      <c r="H56" s="30"/>
      <c r="I56" s="30"/>
      <c r="J56" s="30"/>
      <c r="K56" s="30"/>
    </row>
  </sheetData>
  <sheetProtection/>
  <mergeCells count="4">
    <mergeCell ref="B4:C4"/>
    <mergeCell ref="E4:G4"/>
    <mergeCell ref="I4:K4"/>
    <mergeCell ref="A44:K44"/>
  </mergeCells>
  <printOptions/>
  <pageMargins left="0.7" right="0.7" top="0.75" bottom="0.75" header="0.3" footer="0.3"/>
  <pageSetup fitToHeight="2" fitToWidth="1" horizontalDpi="1200" verticalDpi="1200" orientation="landscape" scale="83" r:id="rId1"/>
</worksheet>
</file>

<file path=xl/worksheets/sheet3.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A1" sqref="A1"/>
    </sheetView>
  </sheetViews>
  <sheetFormatPr defaultColWidth="8.88671875" defaultRowHeight="15.75"/>
  <cols>
    <col min="1" max="1" width="18.77734375" style="0" customWidth="1"/>
    <col min="2" max="3" width="12.77734375" style="0" customWidth="1"/>
    <col min="4" max="4" width="3.77734375" style="0" customWidth="1"/>
    <col min="5" max="7" width="12.77734375" style="0" customWidth="1"/>
    <col min="8" max="8" width="3.77734375" style="0" customWidth="1"/>
    <col min="9" max="16384" width="12.77734375" style="0" customWidth="1"/>
  </cols>
  <sheetData>
    <row r="1" spans="1:11" ht="20.25">
      <c r="A1" s="21" t="s">
        <v>28</v>
      </c>
      <c r="B1" s="1"/>
      <c r="C1" s="1"/>
      <c r="D1" s="2"/>
      <c r="E1" s="1"/>
      <c r="F1" s="1"/>
      <c r="G1" s="2"/>
      <c r="H1" s="2"/>
      <c r="I1" s="2"/>
      <c r="J1" s="2"/>
      <c r="K1" s="25"/>
    </row>
    <row r="2" spans="1:11" ht="20.25">
      <c r="A2" s="21" t="s">
        <v>37</v>
      </c>
      <c r="B2" s="1"/>
      <c r="C2" s="1"/>
      <c r="D2" s="2"/>
      <c r="E2" s="1"/>
      <c r="F2" s="2"/>
      <c r="G2" s="2"/>
      <c r="H2" s="2"/>
      <c r="I2" s="2"/>
      <c r="J2" s="2"/>
      <c r="K2" s="2"/>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31.5">
      <c r="A5" s="8" t="s">
        <v>33</v>
      </c>
      <c r="B5" s="9" t="s">
        <v>0</v>
      </c>
      <c r="C5" s="9" t="s">
        <v>1</v>
      </c>
      <c r="D5" s="10"/>
      <c r="E5" s="9" t="s">
        <v>0</v>
      </c>
      <c r="F5" s="9" t="s">
        <v>1</v>
      </c>
      <c r="G5" s="9" t="s">
        <v>30</v>
      </c>
      <c r="H5" s="10"/>
      <c r="I5" s="9" t="s">
        <v>2</v>
      </c>
      <c r="J5" s="22" t="s">
        <v>32</v>
      </c>
      <c r="K5" s="22" t="s">
        <v>31</v>
      </c>
    </row>
    <row r="6" spans="1:11" ht="15.75">
      <c r="A6" s="2"/>
      <c r="B6" s="2"/>
      <c r="C6" s="2"/>
      <c r="D6" s="2"/>
      <c r="E6" s="2"/>
      <c r="F6" s="2"/>
      <c r="G6" s="2"/>
      <c r="H6" s="2"/>
      <c r="I6" s="2"/>
      <c r="J6" s="2"/>
      <c r="K6" s="2"/>
    </row>
    <row r="7" spans="1:11" ht="15.75">
      <c r="A7" s="28" t="s">
        <v>3</v>
      </c>
      <c r="B7" s="29">
        <v>11285830</v>
      </c>
      <c r="C7" s="24">
        <v>1</v>
      </c>
      <c r="D7" s="30"/>
      <c r="E7" s="29">
        <v>518750</v>
      </c>
      <c r="F7" s="24">
        <v>1</v>
      </c>
      <c r="G7" s="29">
        <v>459.6471858959421</v>
      </c>
      <c r="H7" s="30"/>
      <c r="I7" s="29">
        <v>1576</v>
      </c>
      <c r="J7" s="29">
        <v>233898</v>
      </c>
      <c r="K7" s="29">
        <v>283276</v>
      </c>
    </row>
    <row r="8" spans="1:11" ht="15.75">
      <c r="A8" s="30"/>
      <c r="B8" s="31"/>
      <c r="C8" s="32"/>
      <c r="D8" s="30"/>
      <c r="E8" s="31"/>
      <c r="F8" s="32"/>
      <c r="G8" s="31"/>
      <c r="H8" s="30"/>
      <c r="I8" s="31"/>
      <c r="J8" s="31"/>
      <c r="K8" s="31"/>
    </row>
    <row r="9" spans="1:11" ht="15.75">
      <c r="A9" s="28" t="s">
        <v>4</v>
      </c>
      <c r="B9" s="29">
        <v>5816064</v>
      </c>
      <c r="C9" s="25">
        <v>0.5153421591500138</v>
      </c>
      <c r="D9" s="30"/>
      <c r="E9" s="29">
        <v>291605</v>
      </c>
      <c r="F9" s="25">
        <v>0.5621301204819278</v>
      </c>
      <c r="G9" s="29">
        <v>501.3785955587834</v>
      </c>
      <c r="H9" s="30"/>
      <c r="I9" s="29">
        <v>1148</v>
      </c>
      <c r="J9" s="29">
        <v>135447</v>
      </c>
      <c r="K9" s="29">
        <v>155010</v>
      </c>
    </row>
    <row r="10" spans="1:11" ht="15.75">
      <c r="A10" s="28" t="s">
        <v>5</v>
      </c>
      <c r="B10" s="31">
        <v>46342</v>
      </c>
      <c r="C10" s="25">
        <v>0.004106211062899229</v>
      </c>
      <c r="D10" s="30"/>
      <c r="E10" s="31">
        <v>6372</v>
      </c>
      <c r="F10" s="25">
        <v>0.012283373493975904</v>
      </c>
      <c r="G10" s="29">
        <v>1374.9946053256226</v>
      </c>
      <c r="H10" s="30"/>
      <c r="I10" s="29">
        <v>20</v>
      </c>
      <c r="J10" s="29">
        <v>2496</v>
      </c>
      <c r="K10" s="29">
        <v>3856</v>
      </c>
    </row>
    <row r="11" spans="1:11" ht="15.75">
      <c r="A11" s="28" t="s">
        <v>6</v>
      </c>
      <c r="B11" s="31">
        <v>224428</v>
      </c>
      <c r="C11" s="25">
        <v>0.01988582142385629</v>
      </c>
      <c r="D11" s="30"/>
      <c r="E11" s="31">
        <v>22308</v>
      </c>
      <c r="F11" s="25">
        <v>0.043003373493975906</v>
      </c>
      <c r="G11" s="29">
        <v>993.9936193344859</v>
      </c>
      <c r="H11" s="30"/>
      <c r="I11" s="29">
        <v>81</v>
      </c>
      <c r="J11" s="29">
        <v>9535</v>
      </c>
      <c r="K11" s="29">
        <v>12692</v>
      </c>
    </row>
    <row r="12" spans="1:11" ht="15.75">
      <c r="A12" s="28" t="s">
        <v>7</v>
      </c>
      <c r="B12" s="31">
        <v>350005</v>
      </c>
      <c r="C12" s="25">
        <v>0.03101278328665238</v>
      </c>
      <c r="D12" s="30"/>
      <c r="E12" s="31">
        <v>28708</v>
      </c>
      <c r="F12" s="25">
        <v>0.05534072289156627</v>
      </c>
      <c r="G12" s="29">
        <v>820.2168540449422</v>
      </c>
      <c r="H12" s="30"/>
      <c r="I12" s="29">
        <v>135</v>
      </c>
      <c r="J12" s="29">
        <v>13257</v>
      </c>
      <c r="K12" s="29">
        <v>15316</v>
      </c>
    </row>
    <row r="13" spans="1:11" ht="15.75">
      <c r="A13" s="28" t="s">
        <v>8</v>
      </c>
      <c r="B13" s="31">
        <v>475114</v>
      </c>
      <c r="C13" s="25">
        <v>0.04209827722019559</v>
      </c>
      <c r="D13" s="30"/>
      <c r="E13" s="31">
        <v>30612</v>
      </c>
      <c r="F13" s="25">
        <v>0.0590110843373494</v>
      </c>
      <c r="G13" s="29">
        <v>644.308523849013</v>
      </c>
      <c r="H13" s="30"/>
      <c r="I13" s="29">
        <v>120</v>
      </c>
      <c r="J13" s="29">
        <v>15018</v>
      </c>
      <c r="K13" s="29">
        <v>15474</v>
      </c>
    </row>
    <row r="14" spans="1:11" ht="15.75">
      <c r="A14" s="28" t="s">
        <v>9</v>
      </c>
      <c r="B14" s="31">
        <v>968361</v>
      </c>
      <c r="C14" s="25">
        <v>0.0858032594855673</v>
      </c>
      <c r="D14" s="30"/>
      <c r="E14" s="31">
        <v>51545</v>
      </c>
      <c r="F14" s="25">
        <v>0.09936385542168674</v>
      </c>
      <c r="G14" s="29">
        <v>532.2911600116072</v>
      </c>
      <c r="H14" s="30"/>
      <c r="I14" s="29">
        <v>186</v>
      </c>
      <c r="J14" s="29">
        <v>25635</v>
      </c>
      <c r="K14" s="29">
        <v>25724</v>
      </c>
    </row>
    <row r="15" spans="1:11" ht="15.75">
      <c r="A15" s="28" t="s">
        <v>10</v>
      </c>
      <c r="B15" s="31">
        <v>1162901</v>
      </c>
      <c r="C15" s="25">
        <v>0.10304080426517147</v>
      </c>
      <c r="D15" s="30"/>
      <c r="E15" s="31">
        <v>57578</v>
      </c>
      <c r="F15" s="25">
        <v>0.11099373493975905</v>
      </c>
      <c r="G15" s="29">
        <v>495.12383255324403</v>
      </c>
      <c r="H15" s="30"/>
      <c r="I15" s="29">
        <v>183</v>
      </c>
      <c r="J15" s="29">
        <v>27686</v>
      </c>
      <c r="K15" s="29">
        <v>29709</v>
      </c>
    </row>
    <row r="16" spans="1:11" ht="15.75">
      <c r="A16" s="28" t="s">
        <v>11</v>
      </c>
      <c r="B16" s="31">
        <v>1124091</v>
      </c>
      <c r="C16" s="25">
        <v>0.09960197876452152</v>
      </c>
      <c r="D16" s="30"/>
      <c r="E16" s="31">
        <v>48540</v>
      </c>
      <c r="F16" s="25">
        <v>0.0935710843373494</v>
      </c>
      <c r="G16" s="29">
        <v>431.815573650176</v>
      </c>
      <c r="H16" s="30"/>
      <c r="I16" s="29">
        <v>216</v>
      </c>
      <c r="J16" s="29">
        <v>22451</v>
      </c>
      <c r="K16" s="29">
        <v>25873</v>
      </c>
    </row>
    <row r="17" spans="1:11" ht="15.75">
      <c r="A17" s="28" t="s">
        <v>12</v>
      </c>
      <c r="B17" s="31">
        <v>454954</v>
      </c>
      <c r="C17" s="25">
        <v>0.040311966421610106</v>
      </c>
      <c r="D17" s="30"/>
      <c r="E17" s="31">
        <v>16293</v>
      </c>
      <c r="F17" s="25">
        <v>0.03140819277108434</v>
      </c>
      <c r="G17" s="29">
        <v>358.1241180427032</v>
      </c>
      <c r="H17" s="30"/>
      <c r="I17" s="29">
        <v>68</v>
      </c>
      <c r="J17" s="29">
        <v>7210</v>
      </c>
      <c r="K17" s="29">
        <v>9015</v>
      </c>
    </row>
    <row r="18" spans="1:11" ht="15.75">
      <c r="A18" s="28" t="s">
        <v>13</v>
      </c>
      <c r="B18" s="31">
        <v>321783</v>
      </c>
      <c r="C18" s="25">
        <v>0.02851212538200558</v>
      </c>
      <c r="D18" s="30"/>
      <c r="E18" s="31">
        <v>10196</v>
      </c>
      <c r="F18" s="25">
        <v>0.019654939759036146</v>
      </c>
      <c r="G18" s="29">
        <v>316.8594984818962</v>
      </c>
      <c r="H18" s="30"/>
      <c r="I18" s="29">
        <v>41</v>
      </c>
      <c r="J18" s="29">
        <v>4269</v>
      </c>
      <c r="K18" s="29">
        <v>5886</v>
      </c>
    </row>
    <row r="19" spans="1:11" ht="15.75">
      <c r="A19" s="28" t="s">
        <v>14</v>
      </c>
      <c r="B19" s="31">
        <v>233626</v>
      </c>
      <c r="C19" s="25">
        <v>0.02070082572571091</v>
      </c>
      <c r="D19" s="30"/>
      <c r="E19" s="31">
        <v>6814</v>
      </c>
      <c r="F19" s="25">
        <v>0.013135421686746989</v>
      </c>
      <c r="G19" s="29">
        <v>291.6627430166163</v>
      </c>
      <c r="H19" s="30"/>
      <c r="I19" s="29">
        <v>25</v>
      </c>
      <c r="J19" s="29">
        <v>2788</v>
      </c>
      <c r="K19" s="29">
        <v>4001</v>
      </c>
    </row>
    <row r="20" spans="1:11" ht="15.75">
      <c r="A20" s="28" t="s">
        <v>15</v>
      </c>
      <c r="B20" s="31">
        <v>181266</v>
      </c>
      <c r="C20" s="25">
        <v>0.016061379623829173</v>
      </c>
      <c r="D20" s="30"/>
      <c r="E20" s="31">
        <v>5043</v>
      </c>
      <c r="F20" s="25">
        <v>0.00972144578313253</v>
      </c>
      <c r="G20" s="29">
        <v>278.2099235377843</v>
      </c>
      <c r="H20" s="30"/>
      <c r="I20" s="29">
        <v>34</v>
      </c>
      <c r="J20" s="29">
        <v>2030</v>
      </c>
      <c r="K20" s="29">
        <v>2979</v>
      </c>
    </row>
    <row r="21" spans="1:11" ht="15.75">
      <c r="A21" s="28" t="s">
        <v>35</v>
      </c>
      <c r="B21" s="31">
        <v>273193</v>
      </c>
      <c r="C21" s="25">
        <v>0.024206726487994237</v>
      </c>
      <c r="D21" s="30"/>
      <c r="E21" s="31">
        <v>6292</v>
      </c>
      <c r="F21" s="25">
        <v>0.012129156626506024</v>
      </c>
      <c r="G21" s="29">
        <v>230.31336820489543</v>
      </c>
      <c r="H21" s="30"/>
      <c r="I21" s="29">
        <v>39</v>
      </c>
      <c r="J21" s="29">
        <v>2448</v>
      </c>
      <c r="K21" s="29">
        <v>3805</v>
      </c>
    </row>
    <row r="22" spans="1:11" ht="15.75">
      <c r="A22" s="28" t="s">
        <v>17</v>
      </c>
      <c r="B22" s="40">
        <v>0</v>
      </c>
      <c r="C22" s="25">
        <v>0</v>
      </c>
      <c r="D22" s="30"/>
      <c r="E22" s="31">
        <v>1304</v>
      </c>
      <c r="F22" s="25">
        <v>0.0025137349397590363</v>
      </c>
      <c r="G22" s="33" t="s">
        <v>18</v>
      </c>
      <c r="H22" s="30"/>
      <c r="I22" s="40">
        <v>0</v>
      </c>
      <c r="J22" s="29">
        <v>624</v>
      </c>
      <c r="K22" s="29">
        <v>680</v>
      </c>
    </row>
    <row r="23" spans="1:11" ht="15.75">
      <c r="A23" s="30"/>
      <c r="B23" s="31"/>
      <c r="C23" s="25"/>
      <c r="D23" s="30"/>
      <c r="E23" s="29"/>
      <c r="F23" s="25"/>
      <c r="G23" s="29"/>
      <c r="H23" s="30"/>
      <c r="I23" s="29"/>
      <c r="J23" s="29"/>
      <c r="K23" s="29"/>
    </row>
    <row r="24" spans="1:11" ht="15.75">
      <c r="A24" s="28" t="s">
        <v>19</v>
      </c>
      <c r="B24" s="29">
        <v>5469766</v>
      </c>
      <c r="C24" s="25">
        <v>0.4846578408499862</v>
      </c>
      <c r="D24" s="30"/>
      <c r="E24" s="29">
        <v>196261</v>
      </c>
      <c r="F24" s="25">
        <v>0.37833445783132535</v>
      </c>
      <c r="G24" s="29">
        <v>358.81059628510616</v>
      </c>
      <c r="H24" s="30"/>
      <c r="I24" s="29">
        <v>379</v>
      </c>
      <c r="J24" s="29">
        <v>88989</v>
      </c>
      <c r="K24" s="29">
        <v>106893</v>
      </c>
    </row>
    <row r="25" spans="1:11" ht="15.75">
      <c r="A25" s="28" t="s">
        <v>5</v>
      </c>
      <c r="B25" s="31">
        <v>41379</v>
      </c>
      <c r="C25" s="25">
        <v>0.0036664560781085667</v>
      </c>
      <c r="D25" s="30"/>
      <c r="E25" s="31">
        <v>5154</v>
      </c>
      <c r="F25" s="25">
        <v>0.009935421686746987</v>
      </c>
      <c r="G25" s="29">
        <v>1245.5593416950628</v>
      </c>
      <c r="H25" s="30"/>
      <c r="I25" s="29">
        <v>14</v>
      </c>
      <c r="J25" s="29">
        <v>2069</v>
      </c>
      <c r="K25" s="29">
        <v>3071</v>
      </c>
    </row>
    <row r="26" spans="1:11" ht="15.75">
      <c r="A26" s="28" t="s">
        <v>6</v>
      </c>
      <c r="B26" s="31">
        <v>196285</v>
      </c>
      <c r="C26" s="25">
        <v>0.01739216344743807</v>
      </c>
      <c r="D26" s="30"/>
      <c r="E26" s="31">
        <v>17009</v>
      </c>
      <c r="F26" s="25">
        <v>0.03278843373493976</v>
      </c>
      <c r="G26" s="29">
        <v>866.5460936902973</v>
      </c>
      <c r="H26" s="30"/>
      <c r="I26" s="29">
        <v>30</v>
      </c>
      <c r="J26" s="29">
        <v>7337</v>
      </c>
      <c r="K26" s="29">
        <v>9642</v>
      </c>
    </row>
    <row r="27" spans="1:11" ht="15.75">
      <c r="A27" s="28" t="s">
        <v>7</v>
      </c>
      <c r="B27" s="31">
        <v>317452</v>
      </c>
      <c r="C27" s="25">
        <v>0.02812836982304359</v>
      </c>
      <c r="D27" s="30"/>
      <c r="E27" s="31">
        <v>21161</v>
      </c>
      <c r="F27" s="25">
        <v>0.040792289156626506</v>
      </c>
      <c r="G27" s="29">
        <v>666.5889646308733</v>
      </c>
      <c r="H27" s="30"/>
      <c r="I27" s="29">
        <v>34</v>
      </c>
      <c r="J27" s="29">
        <v>9579</v>
      </c>
      <c r="K27" s="29">
        <v>11548</v>
      </c>
    </row>
    <row r="28" spans="1:11" ht="15.75">
      <c r="A28" s="28" t="s">
        <v>8</v>
      </c>
      <c r="B28" s="31">
        <v>451986</v>
      </c>
      <c r="C28" s="25">
        <v>0.0400489817762628</v>
      </c>
      <c r="D28" s="30"/>
      <c r="E28" s="31">
        <v>21200</v>
      </c>
      <c r="F28" s="25">
        <v>0.04086746987951807</v>
      </c>
      <c r="G28" s="29">
        <v>469.0410764935197</v>
      </c>
      <c r="H28" s="30"/>
      <c r="I28" s="29">
        <v>39</v>
      </c>
      <c r="J28" s="29">
        <v>10394</v>
      </c>
      <c r="K28" s="29">
        <v>10767</v>
      </c>
    </row>
    <row r="29" spans="1:11" ht="15.75">
      <c r="A29" s="28" t="s">
        <v>9</v>
      </c>
      <c r="B29" s="31">
        <v>915969</v>
      </c>
      <c r="C29" s="25">
        <v>0.08116097796971955</v>
      </c>
      <c r="D29" s="30"/>
      <c r="E29" s="31">
        <v>34490</v>
      </c>
      <c r="F29" s="25">
        <v>0.0664867469879518</v>
      </c>
      <c r="G29" s="29">
        <v>376.54112748357204</v>
      </c>
      <c r="H29" s="30"/>
      <c r="I29" s="29">
        <v>55</v>
      </c>
      <c r="J29" s="29">
        <v>17117</v>
      </c>
      <c r="K29" s="29">
        <v>17318</v>
      </c>
    </row>
    <row r="30" spans="1:11" ht="15.75">
      <c r="A30" s="28" t="s">
        <v>10</v>
      </c>
      <c r="B30" s="31">
        <v>1085588</v>
      </c>
      <c r="C30" s="25">
        <v>0.096190355516608</v>
      </c>
      <c r="D30" s="30"/>
      <c r="E30" s="31">
        <v>37408</v>
      </c>
      <c r="F30" s="25">
        <v>0.07211180722891566</v>
      </c>
      <c r="G30" s="29">
        <v>344.5874493822702</v>
      </c>
      <c r="H30" s="30"/>
      <c r="I30" s="29">
        <v>54</v>
      </c>
      <c r="J30" s="29">
        <v>17429</v>
      </c>
      <c r="K30" s="29">
        <v>19925</v>
      </c>
    </row>
    <row r="31" spans="1:11" ht="15.75">
      <c r="A31" s="28" t="s">
        <v>11</v>
      </c>
      <c r="B31" s="31">
        <v>1043992</v>
      </c>
      <c r="C31" s="25">
        <v>0.09250467178754244</v>
      </c>
      <c r="D31" s="30"/>
      <c r="E31" s="31">
        <v>29327</v>
      </c>
      <c r="F31" s="25">
        <v>0.05653397590361446</v>
      </c>
      <c r="G31" s="29">
        <v>280.9121142690749</v>
      </c>
      <c r="H31" s="30"/>
      <c r="I31" s="29">
        <v>50</v>
      </c>
      <c r="J31" s="29">
        <v>12863</v>
      </c>
      <c r="K31" s="29">
        <v>16414</v>
      </c>
    </row>
    <row r="32" spans="1:11" ht="15.75">
      <c r="A32" s="28" t="s">
        <v>12</v>
      </c>
      <c r="B32" s="31">
        <v>431914</v>
      </c>
      <c r="C32" s="25">
        <v>0.03827046836608384</v>
      </c>
      <c r="D32" s="30"/>
      <c r="E32" s="31">
        <v>10246</v>
      </c>
      <c r="F32" s="25">
        <v>0.019751325301204818</v>
      </c>
      <c r="G32" s="29">
        <v>237.22315090504128</v>
      </c>
      <c r="H32" s="30"/>
      <c r="I32" s="29">
        <v>20</v>
      </c>
      <c r="J32" s="29">
        <v>4206</v>
      </c>
      <c r="K32" s="29">
        <v>6020</v>
      </c>
    </row>
    <row r="33" spans="1:11" ht="15.75">
      <c r="A33" s="28" t="s">
        <v>13</v>
      </c>
      <c r="B33" s="31">
        <v>311558</v>
      </c>
      <c r="C33" s="25">
        <v>0.027606122013179357</v>
      </c>
      <c r="D33" s="30"/>
      <c r="E33" s="31">
        <v>6744</v>
      </c>
      <c r="F33" s="25">
        <v>0.013000481927710843</v>
      </c>
      <c r="G33" s="29">
        <v>216.46049852675907</v>
      </c>
      <c r="H33" s="30"/>
      <c r="I33" s="29">
        <v>17</v>
      </c>
      <c r="J33" s="29">
        <v>2713</v>
      </c>
      <c r="K33" s="29">
        <v>4014</v>
      </c>
    </row>
    <row r="34" spans="1:11" ht="15.75">
      <c r="A34" s="28" t="s">
        <v>14</v>
      </c>
      <c r="B34" s="31">
        <v>224255</v>
      </c>
      <c r="C34" s="25">
        <v>0.01987049246710255</v>
      </c>
      <c r="D34" s="30"/>
      <c r="E34" s="31">
        <v>4613</v>
      </c>
      <c r="F34" s="25">
        <v>0.008892530120481927</v>
      </c>
      <c r="G34" s="29">
        <v>205.7033287998038</v>
      </c>
      <c r="H34" s="30"/>
      <c r="I34" s="29">
        <v>11</v>
      </c>
      <c r="J34" s="29">
        <v>1819</v>
      </c>
      <c r="K34" s="29">
        <v>2783</v>
      </c>
    </row>
    <row r="35" spans="1:11" ht="15.75">
      <c r="A35" s="28" t="s">
        <v>15</v>
      </c>
      <c r="B35" s="31">
        <v>176508</v>
      </c>
      <c r="C35" s="25">
        <v>0.015639789009758254</v>
      </c>
      <c r="D35" s="30"/>
      <c r="E35" s="31">
        <v>3689</v>
      </c>
      <c r="F35" s="25">
        <v>0.00711132530120482</v>
      </c>
      <c r="G35" s="29">
        <v>208.99902553991888</v>
      </c>
      <c r="H35" s="30"/>
      <c r="I35" s="29">
        <v>16</v>
      </c>
      <c r="J35" s="29">
        <v>1453</v>
      </c>
      <c r="K35" s="29">
        <v>2220</v>
      </c>
    </row>
    <row r="36" spans="1:11" ht="15.75">
      <c r="A36" s="28" t="s">
        <v>35</v>
      </c>
      <c r="B36" s="31">
        <v>272880</v>
      </c>
      <c r="C36" s="25">
        <v>0.02417899259513922</v>
      </c>
      <c r="D36" s="30"/>
      <c r="E36" s="31">
        <v>4775</v>
      </c>
      <c r="F36" s="25">
        <v>0.009204819277108433</v>
      </c>
      <c r="G36" s="29">
        <v>174.98534154206976</v>
      </c>
      <c r="H36" s="30"/>
      <c r="I36" s="29">
        <v>38</v>
      </c>
      <c r="J36" s="29">
        <v>1859</v>
      </c>
      <c r="K36" s="29">
        <v>2878</v>
      </c>
    </row>
    <row r="37" spans="1:11" ht="15.75">
      <c r="A37" s="28" t="s">
        <v>20</v>
      </c>
      <c r="B37" s="40">
        <v>0</v>
      </c>
      <c r="C37" s="25">
        <v>0</v>
      </c>
      <c r="D37" s="30"/>
      <c r="E37" s="31">
        <v>445</v>
      </c>
      <c r="F37" s="25">
        <v>0.0008578313253012048</v>
      </c>
      <c r="G37" s="33" t="s">
        <v>18</v>
      </c>
      <c r="H37" s="30"/>
      <c r="I37" s="29">
        <v>1</v>
      </c>
      <c r="J37" s="29">
        <v>151</v>
      </c>
      <c r="K37" s="29">
        <v>293</v>
      </c>
    </row>
    <row r="38" spans="1:11" ht="15.75">
      <c r="A38" s="30"/>
      <c r="B38" s="29"/>
      <c r="C38" s="25"/>
      <c r="D38" s="30"/>
      <c r="E38" s="29"/>
      <c r="F38" s="25"/>
      <c r="G38" s="29"/>
      <c r="H38" s="30"/>
      <c r="I38" s="29"/>
      <c r="J38" s="29"/>
      <c r="K38" s="29"/>
    </row>
    <row r="39" spans="1:11" ht="15.75">
      <c r="A39" s="35" t="s">
        <v>38</v>
      </c>
      <c r="B39" s="40">
        <v>0</v>
      </c>
      <c r="C39" s="25">
        <v>0</v>
      </c>
      <c r="D39" s="30"/>
      <c r="E39" s="31">
        <v>30884</v>
      </c>
      <c r="F39" s="25">
        <v>0.05953542168674699</v>
      </c>
      <c r="G39" s="33" t="s">
        <v>18</v>
      </c>
      <c r="H39" s="30"/>
      <c r="I39" s="29">
        <v>49</v>
      </c>
      <c r="J39" s="29">
        <v>9462</v>
      </c>
      <c r="K39" s="29">
        <v>21373</v>
      </c>
    </row>
    <row r="40" spans="1:11" ht="15.75">
      <c r="A40" s="36"/>
      <c r="B40" s="37"/>
      <c r="C40" s="38"/>
      <c r="D40" s="36"/>
      <c r="E40" s="37"/>
      <c r="F40" s="38"/>
      <c r="G40" s="37"/>
      <c r="H40" s="36"/>
      <c r="I40" s="37"/>
      <c r="J40" s="37"/>
      <c r="K40" s="37"/>
    </row>
    <row r="41" spans="1:11" ht="15.75">
      <c r="A41" s="35" t="s">
        <v>22</v>
      </c>
      <c r="B41" s="29"/>
      <c r="C41" s="32"/>
      <c r="D41" s="30"/>
      <c r="E41" s="31"/>
      <c r="F41" s="32"/>
      <c r="G41" s="31"/>
      <c r="H41" s="30"/>
      <c r="I41" s="31"/>
      <c r="J41" s="31"/>
      <c r="K41" s="31"/>
    </row>
    <row r="42" spans="1:11" ht="15.75">
      <c r="A42" s="30"/>
      <c r="B42" s="31"/>
      <c r="C42" s="32"/>
      <c r="D42" s="30"/>
      <c r="E42" s="31"/>
      <c r="F42" s="32"/>
      <c r="G42" s="31"/>
      <c r="H42" s="30"/>
      <c r="I42" s="31"/>
      <c r="J42" s="31"/>
      <c r="K42" s="31"/>
    </row>
    <row r="43" spans="1:11" ht="15.75">
      <c r="A43" s="35" t="s">
        <v>23</v>
      </c>
      <c r="B43" s="29"/>
      <c r="C43" s="32"/>
      <c r="D43" s="30"/>
      <c r="E43" s="31"/>
      <c r="F43" s="32"/>
      <c r="G43" s="31"/>
      <c r="H43" s="30"/>
      <c r="I43" s="31"/>
      <c r="J43" s="31"/>
      <c r="K43" s="31"/>
    </row>
    <row r="44" spans="1:11" ht="38.25" customHeight="1">
      <c r="A44" s="41" t="s">
        <v>34</v>
      </c>
      <c r="B44" s="41"/>
      <c r="C44" s="41"/>
      <c r="D44" s="41"/>
      <c r="E44" s="41"/>
      <c r="F44" s="41"/>
      <c r="G44" s="41"/>
      <c r="H44" s="41"/>
      <c r="I44" s="41"/>
      <c r="J44" s="41"/>
      <c r="K44" s="41"/>
    </row>
    <row r="45" spans="1:11" ht="15.75">
      <c r="A45" s="30"/>
      <c r="B45" s="29"/>
      <c r="C45" s="34"/>
      <c r="D45" s="30"/>
      <c r="E45" s="31"/>
      <c r="F45" s="32"/>
      <c r="G45" s="31"/>
      <c r="H45" s="30"/>
      <c r="I45" s="31"/>
      <c r="J45" s="31"/>
      <c r="K45" s="31"/>
    </row>
    <row r="46" spans="1:11" ht="15.75">
      <c r="A46" s="30" t="s">
        <v>27</v>
      </c>
      <c r="B46" s="35"/>
      <c r="C46" s="35"/>
      <c r="D46" s="30"/>
      <c r="E46" s="35"/>
      <c r="F46" s="30"/>
      <c r="G46" s="30"/>
      <c r="H46" s="30"/>
      <c r="I46" s="30"/>
      <c r="J46" s="30"/>
      <c r="K46" s="30"/>
    </row>
    <row r="47" spans="1:11" ht="15.75">
      <c r="A47" s="30"/>
      <c r="B47" s="35"/>
      <c r="C47" s="30"/>
      <c r="D47" s="30"/>
      <c r="E47" s="30"/>
      <c r="F47" s="30"/>
      <c r="G47" s="30"/>
      <c r="H47" s="30"/>
      <c r="I47" s="30"/>
      <c r="J47" s="30"/>
      <c r="K47" s="30"/>
    </row>
    <row r="48" spans="1:11" ht="15.75">
      <c r="A48" s="30"/>
      <c r="B48" s="30"/>
      <c r="C48" s="35"/>
      <c r="D48" s="30"/>
      <c r="E48" s="35"/>
      <c r="F48" s="35"/>
      <c r="G48" s="30"/>
      <c r="H48" s="30"/>
      <c r="I48" s="35"/>
      <c r="J48" s="35"/>
      <c r="K48" s="35"/>
    </row>
    <row r="49" spans="1:11" ht="15.75">
      <c r="A49" s="30"/>
      <c r="B49" s="30"/>
      <c r="C49" s="35"/>
      <c r="D49" s="30"/>
      <c r="E49" s="35"/>
      <c r="F49" s="30"/>
      <c r="G49" s="30"/>
      <c r="H49" s="30"/>
      <c r="I49" s="30"/>
      <c r="J49" s="30"/>
      <c r="K49" s="30"/>
    </row>
    <row r="50" spans="1:11" ht="15.75">
      <c r="A50" s="30"/>
      <c r="B50" s="30"/>
      <c r="C50" s="30"/>
      <c r="D50" s="30"/>
      <c r="E50" s="30"/>
      <c r="F50" s="30"/>
      <c r="G50" s="30"/>
      <c r="H50" s="30"/>
      <c r="I50" s="30"/>
      <c r="J50" s="30"/>
      <c r="K50" s="30"/>
    </row>
    <row r="51" spans="1:11" ht="15.75">
      <c r="A51" s="30"/>
      <c r="B51" s="30"/>
      <c r="C51" s="30"/>
      <c r="D51" s="30"/>
      <c r="E51" s="30"/>
      <c r="F51" s="30"/>
      <c r="G51" s="30"/>
      <c r="H51" s="30"/>
      <c r="I51" s="30"/>
      <c r="J51" s="30"/>
      <c r="K51" s="30"/>
    </row>
    <row r="52" spans="1:11" ht="15.75">
      <c r="A52" s="30"/>
      <c r="B52" s="30"/>
      <c r="C52" s="30"/>
      <c r="D52" s="30"/>
      <c r="E52" s="30"/>
      <c r="F52" s="30"/>
      <c r="G52" s="30"/>
      <c r="H52" s="30"/>
      <c r="I52" s="30"/>
      <c r="J52" s="30"/>
      <c r="K52" s="30"/>
    </row>
    <row r="53" spans="1:11" ht="15.75">
      <c r="A53" s="30"/>
      <c r="B53" s="30"/>
      <c r="C53" s="30"/>
      <c r="D53" s="30"/>
      <c r="E53" s="30"/>
      <c r="F53" s="30"/>
      <c r="G53" s="30"/>
      <c r="H53" s="30"/>
      <c r="I53" s="30"/>
      <c r="J53" s="30"/>
      <c r="K53" s="30"/>
    </row>
    <row r="54" spans="1:11" ht="15.75">
      <c r="A54" s="30"/>
      <c r="B54" s="30"/>
      <c r="C54" s="30"/>
      <c r="D54" s="30"/>
      <c r="E54" s="30"/>
      <c r="F54" s="30"/>
      <c r="G54" s="30"/>
      <c r="H54" s="30"/>
      <c r="I54" s="30"/>
      <c r="J54" s="30"/>
      <c r="K54" s="30"/>
    </row>
    <row r="55" spans="1:11" ht="15.75">
      <c r="A55" s="30"/>
      <c r="B55" s="30"/>
      <c r="C55" s="30"/>
      <c r="D55" s="30"/>
      <c r="E55" s="30"/>
      <c r="F55" s="30"/>
      <c r="G55" s="30"/>
      <c r="H55" s="30"/>
      <c r="I55" s="30"/>
      <c r="J55" s="30"/>
      <c r="K55" s="30"/>
    </row>
    <row r="56" spans="1:11" ht="15.75">
      <c r="A56" s="30"/>
      <c r="B56" s="30"/>
      <c r="C56" s="30"/>
      <c r="D56" s="30"/>
      <c r="E56" s="30"/>
      <c r="F56" s="30"/>
      <c r="G56" s="30"/>
      <c r="H56" s="30"/>
      <c r="I56" s="30"/>
      <c r="J56" s="30"/>
      <c r="K56" s="30"/>
    </row>
    <row r="57" spans="1:11" ht="15.75">
      <c r="A57" s="30"/>
      <c r="B57" s="30"/>
      <c r="C57" s="30"/>
      <c r="D57" s="30"/>
      <c r="E57" s="30"/>
      <c r="F57" s="30"/>
      <c r="G57" s="30"/>
      <c r="H57" s="30"/>
      <c r="I57" s="30"/>
      <c r="J57" s="30"/>
      <c r="K57" s="30"/>
    </row>
    <row r="58" spans="1:11" ht="15.75">
      <c r="A58" s="30"/>
      <c r="B58" s="30"/>
      <c r="C58" s="30"/>
      <c r="D58" s="30"/>
      <c r="E58" s="30"/>
      <c r="F58" s="30"/>
      <c r="G58" s="30"/>
      <c r="H58" s="30"/>
      <c r="I58" s="30"/>
      <c r="J58" s="30"/>
      <c r="K58" s="30"/>
    </row>
    <row r="59" spans="1:11" ht="15.75">
      <c r="A59" s="30"/>
      <c r="B59" s="30"/>
      <c r="C59" s="30"/>
      <c r="D59" s="30"/>
      <c r="E59" s="30"/>
      <c r="F59" s="30"/>
      <c r="G59" s="30"/>
      <c r="H59" s="30"/>
      <c r="I59" s="30"/>
      <c r="J59" s="30"/>
      <c r="K59" s="30"/>
    </row>
    <row r="60" spans="1:11" ht="15.75">
      <c r="A60" s="30"/>
      <c r="B60" s="30"/>
      <c r="C60" s="30"/>
      <c r="D60" s="30"/>
      <c r="E60" s="30"/>
      <c r="F60" s="30"/>
      <c r="G60" s="30"/>
      <c r="H60" s="30"/>
      <c r="I60" s="30"/>
      <c r="J60" s="30"/>
      <c r="K60" s="30"/>
    </row>
  </sheetData>
  <sheetProtection/>
  <mergeCells count="4">
    <mergeCell ref="B4:C4"/>
    <mergeCell ref="E4:G4"/>
    <mergeCell ref="I4:K4"/>
    <mergeCell ref="A44:K44"/>
  </mergeCells>
  <printOptions/>
  <pageMargins left="0.7" right="0.7" top="0.75" bottom="0.75" header="0.3" footer="0.3"/>
  <pageSetup fitToHeight="2" fitToWidth="1" horizontalDpi="1200" verticalDpi="1200" orientation="landscape" scale="82" r:id="rId1"/>
</worksheet>
</file>

<file path=xl/worksheets/sheet4.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C7" sqref="C7"/>
    </sheetView>
  </sheetViews>
  <sheetFormatPr defaultColWidth="8.88671875" defaultRowHeight="15.75"/>
  <cols>
    <col min="1" max="1" width="18.77734375" style="0" customWidth="1"/>
    <col min="2" max="3" width="12.77734375" style="0" customWidth="1"/>
    <col min="4" max="4" width="3.77734375" style="0" customWidth="1"/>
    <col min="5" max="7" width="12.77734375" style="0" customWidth="1"/>
    <col min="8" max="8" width="3.77734375" style="0" customWidth="1"/>
    <col min="9" max="16384" width="12.77734375" style="0" customWidth="1"/>
  </cols>
  <sheetData>
    <row r="1" spans="1:11" ht="20.25">
      <c r="A1" s="21" t="s">
        <v>28</v>
      </c>
      <c r="B1" s="1"/>
      <c r="C1" s="1"/>
      <c r="D1" s="2"/>
      <c r="E1" s="1"/>
      <c r="F1" s="1"/>
      <c r="G1" s="2"/>
      <c r="H1" s="2"/>
      <c r="I1" s="2"/>
      <c r="J1" s="2"/>
      <c r="K1" s="25"/>
    </row>
    <row r="2" spans="1:11" ht="20.25">
      <c r="A2" s="21" t="s">
        <v>39</v>
      </c>
      <c r="B2" s="1"/>
      <c r="C2" s="1"/>
      <c r="D2" s="2"/>
      <c r="E2" s="1"/>
      <c r="F2" s="2"/>
      <c r="G2" s="2"/>
      <c r="H2" s="2"/>
      <c r="I2" s="2"/>
      <c r="J2" s="2"/>
      <c r="K2" s="2"/>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31.5">
      <c r="A5" s="8" t="s">
        <v>33</v>
      </c>
      <c r="B5" s="9" t="s">
        <v>0</v>
      </c>
      <c r="C5" s="9" t="s">
        <v>1</v>
      </c>
      <c r="D5" s="10"/>
      <c r="E5" s="9" t="s">
        <v>0</v>
      </c>
      <c r="F5" s="9" t="s">
        <v>1</v>
      </c>
      <c r="G5" s="9" t="s">
        <v>30</v>
      </c>
      <c r="H5" s="10"/>
      <c r="I5" s="9" t="s">
        <v>2</v>
      </c>
      <c r="J5" s="22" t="s">
        <v>32</v>
      </c>
      <c r="K5" s="22" t="s">
        <v>31</v>
      </c>
    </row>
    <row r="6" spans="1:11" ht="15.75">
      <c r="A6" s="2"/>
      <c r="B6" s="2"/>
      <c r="C6" s="2"/>
      <c r="D6" s="2"/>
      <c r="E6" s="2"/>
      <c r="F6" s="2"/>
      <c r="G6" s="2"/>
      <c r="H6" s="2"/>
      <c r="I6" s="2"/>
      <c r="J6" s="2"/>
      <c r="K6" s="2"/>
    </row>
    <row r="7" spans="1:11" ht="15.75">
      <c r="A7" s="28" t="s">
        <v>3</v>
      </c>
      <c r="B7" s="29">
        <v>11329488</v>
      </c>
      <c r="C7" s="24">
        <v>1</v>
      </c>
      <c r="D7" s="30"/>
      <c r="E7" s="29">
        <v>488961</v>
      </c>
      <c r="F7" s="24">
        <v>1</v>
      </c>
      <c r="G7" s="29">
        <v>432</v>
      </c>
      <c r="H7" s="30"/>
      <c r="I7" s="29">
        <v>1479</v>
      </c>
      <c r="J7" s="29">
        <v>225243</v>
      </c>
      <c r="K7" s="29">
        <v>262239</v>
      </c>
    </row>
    <row r="8" spans="1:11" ht="15.75">
      <c r="A8" s="30"/>
      <c r="B8" s="31"/>
      <c r="C8" s="32"/>
      <c r="D8" s="30"/>
      <c r="E8" s="31"/>
      <c r="F8" s="32"/>
      <c r="G8" s="31"/>
      <c r="H8" s="30"/>
      <c r="I8" s="31"/>
      <c r="J8" s="31"/>
      <c r="K8" s="31"/>
    </row>
    <row r="9" spans="1:11" ht="15.75">
      <c r="A9" s="28" t="s">
        <v>4</v>
      </c>
      <c r="B9" s="29">
        <v>5840978</v>
      </c>
      <c r="C9" s="25">
        <v>0.5155553366577554</v>
      </c>
      <c r="D9" s="30"/>
      <c r="E9" s="29">
        <v>292537</v>
      </c>
      <c r="F9" s="25">
        <v>0.5982828896374148</v>
      </c>
      <c r="G9" s="40">
        <v>501</v>
      </c>
      <c r="H9" s="30"/>
      <c r="I9" s="29">
        <v>1133</v>
      </c>
      <c r="J9" s="29">
        <v>135817</v>
      </c>
      <c r="K9" s="29">
        <v>155587</v>
      </c>
    </row>
    <row r="10" spans="1:11" ht="15.75">
      <c r="A10" s="28" t="s">
        <v>5</v>
      </c>
      <c r="B10" s="31">
        <v>55599</v>
      </c>
      <c r="C10" s="25">
        <v>0.004907459189682711</v>
      </c>
      <c r="D10" s="30"/>
      <c r="E10" s="31">
        <v>7234</v>
      </c>
      <c r="F10" s="25">
        <v>0.014794635973012163</v>
      </c>
      <c r="G10" s="29">
        <v>1301.1025378154284</v>
      </c>
      <c r="H10" s="30"/>
      <c r="I10" s="29">
        <v>35</v>
      </c>
      <c r="J10" s="29">
        <v>2812</v>
      </c>
      <c r="K10" s="29">
        <v>4387</v>
      </c>
    </row>
    <row r="11" spans="1:11" ht="15.75">
      <c r="A11" s="28" t="s">
        <v>6</v>
      </c>
      <c r="B11" s="31">
        <v>230023</v>
      </c>
      <c r="C11" s="25">
        <v>0.02030303575942708</v>
      </c>
      <c r="D11" s="30"/>
      <c r="E11" s="31">
        <v>24141</v>
      </c>
      <c r="F11" s="25">
        <v>0.04937203580653672</v>
      </c>
      <c r="G11" s="29">
        <v>1049.503745277646</v>
      </c>
      <c r="H11" s="30"/>
      <c r="I11" s="29">
        <v>102</v>
      </c>
      <c r="J11" s="29">
        <v>10472</v>
      </c>
      <c r="K11" s="29">
        <v>13567</v>
      </c>
    </row>
    <row r="12" spans="1:11" ht="15.75">
      <c r="A12" s="28" t="s">
        <v>7</v>
      </c>
      <c r="B12" s="31">
        <v>345615</v>
      </c>
      <c r="C12" s="25">
        <v>0.030505791612118745</v>
      </c>
      <c r="D12" s="30"/>
      <c r="E12" s="31">
        <v>29033</v>
      </c>
      <c r="F12" s="25">
        <v>0.05937692372193284</v>
      </c>
      <c r="G12" s="29">
        <v>840.0387714653589</v>
      </c>
      <c r="H12" s="30"/>
      <c r="I12" s="29">
        <v>125</v>
      </c>
      <c r="J12" s="29">
        <v>13397</v>
      </c>
      <c r="K12" s="29">
        <v>15511</v>
      </c>
    </row>
    <row r="13" spans="1:11" ht="15.75">
      <c r="A13" s="28" t="s">
        <v>8</v>
      </c>
      <c r="B13" s="31">
        <v>465616</v>
      </c>
      <c r="C13" s="25">
        <v>0.04109770891676658</v>
      </c>
      <c r="D13" s="30"/>
      <c r="E13" s="31">
        <v>30691</v>
      </c>
      <c r="F13" s="25">
        <v>0.06276778720593258</v>
      </c>
      <c r="G13" s="29">
        <v>659.148311054603</v>
      </c>
      <c r="H13" s="30"/>
      <c r="I13" s="29">
        <v>137</v>
      </c>
      <c r="J13" s="29">
        <v>14924</v>
      </c>
      <c r="K13" s="29">
        <v>15630</v>
      </c>
    </row>
    <row r="14" spans="1:11" ht="15.75">
      <c r="A14" s="28" t="s">
        <v>9</v>
      </c>
      <c r="B14" s="31">
        <v>984870</v>
      </c>
      <c r="C14" s="25">
        <v>0.08692978888366358</v>
      </c>
      <c r="D14" s="30"/>
      <c r="E14" s="31">
        <v>52520</v>
      </c>
      <c r="F14" s="25">
        <v>0.10741142954141537</v>
      </c>
      <c r="G14" s="29">
        <v>533.2683501375816</v>
      </c>
      <c r="H14" s="30"/>
      <c r="I14" s="29">
        <v>175</v>
      </c>
      <c r="J14" s="29">
        <v>26139</v>
      </c>
      <c r="K14" s="29">
        <v>26206</v>
      </c>
    </row>
    <row r="15" spans="1:11" ht="15.75">
      <c r="A15" s="28" t="s">
        <v>10</v>
      </c>
      <c r="B15" s="31">
        <v>1180881</v>
      </c>
      <c r="C15" s="25">
        <v>0.10423074723235509</v>
      </c>
      <c r="D15" s="30"/>
      <c r="E15" s="31">
        <v>57795</v>
      </c>
      <c r="F15" s="25">
        <v>0.1181996110119212</v>
      </c>
      <c r="G15" s="29">
        <v>489.42272760760824</v>
      </c>
      <c r="H15" s="30"/>
      <c r="I15" s="29">
        <v>218</v>
      </c>
      <c r="J15" s="29">
        <v>27919</v>
      </c>
      <c r="K15" s="29">
        <v>29658</v>
      </c>
    </row>
    <row r="16" spans="1:11" ht="15.75">
      <c r="A16" s="28" t="s">
        <v>11</v>
      </c>
      <c r="B16" s="31">
        <v>1110336</v>
      </c>
      <c r="C16" s="25">
        <v>0.09800407573581436</v>
      </c>
      <c r="D16" s="30"/>
      <c r="E16" s="31">
        <v>46799</v>
      </c>
      <c r="F16" s="25">
        <v>0.09571110988401937</v>
      </c>
      <c r="G16" s="29">
        <v>421.4850279555018</v>
      </c>
      <c r="H16" s="30"/>
      <c r="I16" s="29">
        <v>168</v>
      </c>
      <c r="J16" s="29">
        <v>21574</v>
      </c>
      <c r="K16" s="29">
        <v>25057</v>
      </c>
    </row>
    <row r="17" spans="1:11" ht="15.75">
      <c r="A17" s="28" t="s">
        <v>12</v>
      </c>
      <c r="B17" s="31">
        <v>440104</v>
      </c>
      <c r="C17" s="25">
        <v>0.0388458860629889</v>
      </c>
      <c r="D17" s="30"/>
      <c r="E17" s="31">
        <v>15485</v>
      </c>
      <c r="F17" s="25">
        <v>0.03166919243048014</v>
      </c>
      <c r="G17" s="29">
        <v>351.8486539545199</v>
      </c>
      <c r="H17" s="30"/>
      <c r="I17" s="29">
        <v>52</v>
      </c>
      <c r="J17" s="29">
        <v>6689</v>
      </c>
      <c r="K17" s="29">
        <v>8744</v>
      </c>
    </row>
    <row r="18" spans="1:11" ht="15.75">
      <c r="A18" s="28" t="s">
        <v>13</v>
      </c>
      <c r="B18" s="31">
        <v>317521</v>
      </c>
      <c r="C18" s="25">
        <v>0.028026067903509852</v>
      </c>
      <c r="D18" s="30"/>
      <c r="E18" s="31">
        <v>9920</v>
      </c>
      <c r="F18" s="25">
        <v>0.02028791662320717</v>
      </c>
      <c r="G18" s="29">
        <v>312.420280863313</v>
      </c>
      <c r="H18" s="30"/>
      <c r="I18" s="29">
        <v>29</v>
      </c>
      <c r="J18" s="29">
        <v>4130</v>
      </c>
      <c r="K18" s="29">
        <v>5761</v>
      </c>
    </row>
    <row r="19" spans="1:11" ht="15.75">
      <c r="A19" s="28" t="s">
        <v>14</v>
      </c>
      <c r="B19" s="31">
        <v>234887</v>
      </c>
      <c r="C19" s="25">
        <v>0.020732357896491</v>
      </c>
      <c r="D19" s="30"/>
      <c r="E19" s="31">
        <v>6584</v>
      </c>
      <c r="F19" s="25">
        <v>0.013465286597499598</v>
      </c>
      <c r="G19" s="29">
        <v>280.304997722309</v>
      </c>
      <c r="H19" s="30"/>
      <c r="I19" s="29">
        <v>25</v>
      </c>
      <c r="J19" s="29">
        <v>2677</v>
      </c>
      <c r="K19" s="29">
        <v>3882</v>
      </c>
    </row>
    <row r="20" spans="1:11" ht="15.75">
      <c r="A20" s="28" t="s">
        <v>15</v>
      </c>
      <c r="B20" s="31">
        <v>189119</v>
      </c>
      <c r="C20" s="25">
        <v>0.01669263430086161</v>
      </c>
      <c r="D20" s="30"/>
      <c r="E20" s="31">
        <v>5042</v>
      </c>
      <c r="F20" s="25">
        <v>0.010311660848206708</v>
      </c>
      <c r="G20" s="29">
        <v>266.6046246014414</v>
      </c>
      <c r="H20" s="30"/>
      <c r="I20" s="29">
        <v>26</v>
      </c>
      <c r="J20" s="29">
        <v>2075</v>
      </c>
      <c r="K20" s="29">
        <v>2941</v>
      </c>
    </row>
    <row r="21" spans="1:11" ht="15.75">
      <c r="A21" s="28" t="s">
        <v>16</v>
      </c>
      <c r="B21" s="31">
        <v>286407</v>
      </c>
      <c r="C21" s="25">
        <v>0.025279783164075906</v>
      </c>
      <c r="D21" s="30"/>
      <c r="E21" s="31">
        <v>6026</v>
      </c>
      <c r="F21" s="25">
        <v>0.012324091287444192</v>
      </c>
      <c r="G21" s="29">
        <v>210.39988547765944</v>
      </c>
      <c r="H21" s="30"/>
      <c r="I21" s="29">
        <v>41</v>
      </c>
      <c r="J21" s="29">
        <v>2403</v>
      </c>
      <c r="K21" s="29">
        <v>3582</v>
      </c>
    </row>
    <row r="22" spans="1:11" ht="15.75">
      <c r="A22" s="28" t="s">
        <v>17</v>
      </c>
      <c r="B22" s="40">
        <v>0</v>
      </c>
      <c r="C22" s="25">
        <v>0</v>
      </c>
      <c r="D22" s="30"/>
      <c r="E22" s="31">
        <v>1267</v>
      </c>
      <c r="F22" s="25">
        <v>0.0025912087058068026</v>
      </c>
      <c r="G22" s="33" t="s">
        <v>18</v>
      </c>
      <c r="H22" s="30"/>
      <c r="I22" s="40">
        <v>0</v>
      </c>
      <c r="J22" s="29">
        <v>606</v>
      </c>
      <c r="K22" s="29">
        <v>661</v>
      </c>
    </row>
    <row r="23" spans="1:11" ht="15.75">
      <c r="A23" s="30"/>
      <c r="B23" s="31"/>
      <c r="C23" s="25"/>
      <c r="D23" s="30"/>
      <c r="E23" s="29"/>
      <c r="F23" s="25"/>
      <c r="G23" s="29"/>
      <c r="H23" s="30"/>
      <c r="I23" s="29"/>
      <c r="J23" s="29"/>
      <c r="K23" s="29"/>
    </row>
    <row r="24" spans="1:11" ht="15.75">
      <c r="A24" s="28" t="s">
        <v>19</v>
      </c>
      <c r="B24" s="29">
        <v>5488510</v>
      </c>
      <c r="C24" s="25">
        <v>0.4844446633422446</v>
      </c>
      <c r="D24" s="30"/>
      <c r="E24" s="29">
        <v>196424</v>
      </c>
      <c r="F24" s="25">
        <v>0.4017171103625852</v>
      </c>
      <c r="G24" s="29">
        <v>357.88219389233143</v>
      </c>
      <c r="H24" s="30"/>
      <c r="I24" s="29">
        <v>346</v>
      </c>
      <c r="J24" s="29">
        <v>89426</v>
      </c>
      <c r="K24" s="29">
        <v>106652</v>
      </c>
    </row>
    <row r="25" spans="1:11" ht="15.75">
      <c r="A25" s="28" t="s">
        <v>5</v>
      </c>
      <c r="B25" s="31">
        <v>48397</v>
      </c>
      <c r="C25" s="25">
        <v>0.004271772916834371</v>
      </c>
      <c r="D25" s="30"/>
      <c r="E25" s="31">
        <v>5871</v>
      </c>
      <c r="F25" s="25">
        <v>0.01200709259020658</v>
      </c>
      <c r="G25" s="29">
        <v>1213.0917205611918</v>
      </c>
      <c r="H25" s="30"/>
      <c r="I25" s="29">
        <v>9</v>
      </c>
      <c r="J25" s="29">
        <v>2434</v>
      </c>
      <c r="K25" s="29">
        <v>3428</v>
      </c>
    </row>
    <row r="26" spans="1:11" ht="15.75">
      <c r="A26" s="28" t="s">
        <v>6</v>
      </c>
      <c r="B26" s="31">
        <v>200820</v>
      </c>
      <c r="C26" s="25">
        <v>0.017725425897445673</v>
      </c>
      <c r="D26" s="30"/>
      <c r="E26" s="31">
        <v>17410</v>
      </c>
      <c r="F26" s="25">
        <v>0.03560611173488274</v>
      </c>
      <c r="G26" s="29">
        <v>866.9455233542475</v>
      </c>
      <c r="H26" s="30"/>
      <c r="I26" s="29">
        <v>33</v>
      </c>
      <c r="J26" s="29">
        <v>7642</v>
      </c>
      <c r="K26" s="29">
        <v>9735</v>
      </c>
    </row>
    <row r="27" spans="1:11" ht="15.75">
      <c r="A27" s="28" t="s">
        <v>7</v>
      </c>
      <c r="B27" s="31">
        <v>314466</v>
      </c>
      <c r="C27" s="25">
        <v>0.02775641758921498</v>
      </c>
      <c r="D27" s="30"/>
      <c r="E27" s="31">
        <v>21244</v>
      </c>
      <c r="F27" s="25">
        <v>0.04344722789752148</v>
      </c>
      <c r="G27" s="29">
        <v>675.5579299510916</v>
      </c>
      <c r="H27" s="30"/>
      <c r="I27" s="29">
        <v>38</v>
      </c>
      <c r="J27" s="29">
        <v>9897</v>
      </c>
      <c r="K27" s="29">
        <v>11309</v>
      </c>
    </row>
    <row r="28" spans="1:11" ht="15.75">
      <c r="A28" s="28" t="s">
        <v>8</v>
      </c>
      <c r="B28" s="31">
        <v>445182</v>
      </c>
      <c r="C28" s="25">
        <v>0.03929409696183976</v>
      </c>
      <c r="D28" s="30"/>
      <c r="E28" s="31">
        <v>21096</v>
      </c>
      <c r="F28" s="25">
        <v>0.04314454527048169</v>
      </c>
      <c r="G28" s="29">
        <v>473.87360674959905</v>
      </c>
      <c r="H28" s="30"/>
      <c r="I28" s="29">
        <v>31</v>
      </c>
      <c r="J28" s="29">
        <v>10225</v>
      </c>
      <c r="K28" s="29">
        <v>10840</v>
      </c>
    </row>
    <row r="29" spans="1:11" ht="15.75">
      <c r="A29" s="28" t="s">
        <v>9</v>
      </c>
      <c r="B29" s="31">
        <v>930792</v>
      </c>
      <c r="C29" s="25">
        <v>0.08215658112705536</v>
      </c>
      <c r="D29" s="30"/>
      <c r="E29" s="31">
        <v>34348</v>
      </c>
      <c r="F29" s="25">
        <v>0.07024691130785482</v>
      </c>
      <c r="G29" s="29">
        <v>369.01907193014125</v>
      </c>
      <c r="H29" s="30"/>
      <c r="I29" s="29">
        <v>57</v>
      </c>
      <c r="J29" s="29">
        <v>16914</v>
      </c>
      <c r="K29" s="29">
        <v>17377</v>
      </c>
    </row>
    <row r="30" spans="1:11" ht="15.75">
      <c r="A30" s="28" t="s">
        <v>10</v>
      </c>
      <c r="B30" s="31">
        <v>1099684</v>
      </c>
      <c r="C30" s="25">
        <v>0.0970638743780831</v>
      </c>
      <c r="D30" s="30"/>
      <c r="E30" s="31">
        <v>37969</v>
      </c>
      <c r="F30" s="25">
        <v>0.07765240990590251</v>
      </c>
      <c r="G30" s="29">
        <v>345.2719144772498</v>
      </c>
      <c r="H30" s="30"/>
      <c r="I30" s="29">
        <v>58</v>
      </c>
      <c r="J30" s="29">
        <v>17721</v>
      </c>
      <c r="K30" s="29">
        <v>20190</v>
      </c>
    </row>
    <row r="31" spans="1:11" ht="15.75">
      <c r="A31" s="28" t="s">
        <v>11</v>
      </c>
      <c r="B31" s="31">
        <v>1030622</v>
      </c>
      <c r="C31" s="25">
        <v>0.09096810023542105</v>
      </c>
      <c r="D31" s="30"/>
      <c r="E31" s="31">
        <v>29029</v>
      </c>
      <c r="F31" s="25">
        <v>0.05936874311039122</v>
      </c>
      <c r="G31" s="29">
        <v>281.664858696981</v>
      </c>
      <c r="H31" s="30"/>
      <c r="I31" s="29">
        <v>42</v>
      </c>
      <c r="J31" s="29">
        <v>12866</v>
      </c>
      <c r="K31" s="29">
        <v>16121</v>
      </c>
    </row>
    <row r="32" spans="1:11" ht="15.75">
      <c r="A32" s="28" t="s">
        <v>12</v>
      </c>
      <c r="B32" s="31">
        <v>417478</v>
      </c>
      <c r="C32" s="25">
        <v>0.03684879669760893</v>
      </c>
      <c r="D32" s="30"/>
      <c r="E32" s="31">
        <v>9714</v>
      </c>
      <c r="F32" s="25">
        <v>0.019866615128813953</v>
      </c>
      <c r="G32" s="29">
        <v>232.68291981852937</v>
      </c>
      <c r="H32" s="30"/>
      <c r="I32" s="29">
        <v>15</v>
      </c>
      <c r="J32" s="29">
        <v>4091</v>
      </c>
      <c r="K32" s="29">
        <v>5608</v>
      </c>
    </row>
    <row r="33" spans="1:11" ht="15.75">
      <c r="A33" s="28" t="s">
        <v>13</v>
      </c>
      <c r="B33" s="31">
        <v>305453</v>
      </c>
      <c r="C33" s="25">
        <v>0.0269608829631136</v>
      </c>
      <c r="D33" s="30"/>
      <c r="E33" s="31">
        <v>6611</v>
      </c>
      <c r="F33" s="25">
        <v>0.013520505725405503</v>
      </c>
      <c r="G33" s="29">
        <v>216.43264266515635</v>
      </c>
      <c r="H33" s="30"/>
      <c r="I33" s="29">
        <v>15</v>
      </c>
      <c r="J33" s="29">
        <v>2621</v>
      </c>
      <c r="K33" s="29">
        <v>3975</v>
      </c>
    </row>
    <row r="34" spans="1:11" ht="15.75">
      <c r="A34" s="28" t="s">
        <v>14</v>
      </c>
      <c r="B34" s="31">
        <v>223309</v>
      </c>
      <c r="C34" s="25">
        <v>0.019710422924672323</v>
      </c>
      <c r="D34" s="30"/>
      <c r="E34" s="31">
        <v>4384</v>
      </c>
      <c r="F34" s="25">
        <v>0.00896595024961091</v>
      </c>
      <c r="G34" s="29">
        <v>196.31989754107536</v>
      </c>
      <c r="H34" s="30"/>
      <c r="I34" s="29">
        <v>15</v>
      </c>
      <c r="J34" s="29">
        <v>1693</v>
      </c>
      <c r="K34" s="29">
        <v>2676</v>
      </c>
    </row>
    <row r="35" spans="1:11" ht="15.75">
      <c r="A35" s="28" t="s">
        <v>15</v>
      </c>
      <c r="B35" s="31">
        <v>182618</v>
      </c>
      <c r="C35" s="25">
        <v>0.016118821962651797</v>
      </c>
      <c r="D35" s="30"/>
      <c r="E35" s="31">
        <v>3641</v>
      </c>
      <c r="F35" s="25">
        <v>0.007446401655755777</v>
      </c>
      <c r="G35" s="29">
        <v>199.37793645752336</v>
      </c>
      <c r="H35" s="30"/>
      <c r="I35" s="29">
        <v>9</v>
      </c>
      <c r="J35" s="29">
        <v>1388</v>
      </c>
      <c r="K35" s="29">
        <v>2244</v>
      </c>
    </row>
    <row r="36" spans="1:11" ht="15.75">
      <c r="A36" s="28" t="s">
        <v>16</v>
      </c>
      <c r="B36" s="31">
        <v>289689</v>
      </c>
      <c r="C36" s="25">
        <v>0.025569469688303658</v>
      </c>
      <c r="D36" s="30"/>
      <c r="E36" s="31">
        <v>4631</v>
      </c>
      <c r="F36" s="25">
        <v>0.009471103012305684</v>
      </c>
      <c r="G36" s="29">
        <v>159.86109241289796</v>
      </c>
      <c r="H36" s="30"/>
      <c r="I36" s="29">
        <v>24</v>
      </c>
      <c r="J36" s="29">
        <v>1780</v>
      </c>
      <c r="K36" s="29">
        <v>2827</v>
      </c>
    </row>
    <row r="37" spans="1:11" ht="15.75">
      <c r="A37" s="28" t="s">
        <v>20</v>
      </c>
      <c r="B37" s="40">
        <v>0</v>
      </c>
      <c r="C37" s="25">
        <v>0</v>
      </c>
      <c r="D37" s="30"/>
      <c r="E37" s="31">
        <v>476</v>
      </c>
      <c r="F37" s="25">
        <v>0.0009734927734522794</v>
      </c>
      <c r="G37" s="33" t="s">
        <v>18</v>
      </c>
      <c r="H37" s="30"/>
      <c r="I37" s="40">
        <v>0</v>
      </c>
      <c r="J37" s="29">
        <v>154</v>
      </c>
      <c r="K37" s="29">
        <v>322</v>
      </c>
    </row>
    <row r="38" spans="1:11" ht="15.75">
      <c r="A38" s="30"/>
      <c r="B38" s="29"/>
      <c r="C38" s="25"/>
      <c r="D38" s="30"/>
      <c r="E38" s="29"/>
      <c r="F38" s="25"/>
      <c r="G38" s="29"/>
      <c r="H38" s="30"/>
      <c r="I38" s="29"/>
      <c r="J38" s="29"/>
      <c r="K38" s="29"/>
    </row>
    <row r="39" spans="1:11" ht="15.75">
      <c r="A39" s="35" t="s">
        <v>21</v>
      </c>
      <c r="B39" s="40">
        <v>0</v>
      </c>
      <c r="C39" s="25">
        <v>0</v>
      </c>
      <c r="D39" s="30"/>
      <c r="E39" s="31">
        <v>30800</v>
      </c>
      <c r="F39" s="25">
        <v>0.06299070887044161</v>
      </c>
      <c r="G39" s="33" t="s">
        <v>18</v>
      </c>
      <c r="H39" s="30"/>
      <c r="I39" s="29">
        <v>54</v>
      </c>
      <c r="J39" s="29">
        <v>9104</v>
      </c>
      <c r="K39" s="29">
        <v>21642</v>
      </c>
    </row>
    <row r="40" spans="1:11" ht="15.75">
      <c r="A40" s="36"/>
      <c r="B40" s="37"/>
      <c r="C40" s="38"/>
      <c r="D40" s="36"/>
      <c r="E40" s="37"/>
      <c r="F40" s="38"/>
      <c r="G40" s="37"/>
      <c r="H40" s="36"/>
      <c r="I40" s="37"/>
      <c r="J40" s="37"/>
      <c r="K40" s="37"/>
    </row>
    <row r="41" spans="1:11" ht="15.75">
      <c r="A41" s="35" t="s">
        <v>22</v>
      </c>
      <c r="B41" s="29"/>
      <c r="C41" s="32"/>
      <c r="D41" s="30"/>
      <c r="E41" s="31"/>
      <c r="F41" s="32"/>
      <c r="G41" s="31"/>
      <c r="H41" s="30"/>
      <c r="I41" s="31"/>
      <c r="J41" s="31"/>
      <c r="K41" s="31"/>
    </row>
    <row r="42" spans="1:11" ht="15.75">
      <c r="A42" s="30"/>
      <c r="B42" s="31"/>
      <c r="C42" s="32"/>
      <c r="D42" s="30"/>
      <c r="E42" s="31"/>
      <c r="F42" s="32"/>
      <c r="G42" s="31"/>
      <c r="H42" s="30"/>
      <c r="I42" s="31"/>
      <c r="J42" s="31"/>
      <c r="K42" s="31"/>
    </row>
    <row r="43" spans="1:11" ht="15.75">
      <c r="A43" s="35" t="s">
        <v>23</v>
      </c>
      <c r="B43" s="29"/>
      <c r="C43" s="32"/>
      <c r="D43" s="30"/>
      <c r="E43" s="31"/>
      <c r="F43" s="32"/>
      <c r="G43" s="31"/>
      <c r="H43" s="30"/>
      <c r="I43" s="31"/>
      <c r="J43" s="31"/>
      <c r="K43" s="31"/>
    </row>
    <row r="44" spans="1:11" ht="33.75" customHeight="1">
      <c r="A44" s="41" t="s">
        <v>34</v>
      </c>
      <c r="B44" s="41"/>
      <c r="C44" s="41"/>
      <c r="D44" s="41"/>
      <c r="E44" s="41"/>
      <c r="F44" s="41"/>
      <c r="G44" s="41"/>
      <c r="H44" s="41"/>
      <c r="I44" s="41"/>
      <c r="J44" s="41"/>
      <c r="K44" s="41"/>
    </row>
    <row r="45" spans="1:11" ht="15.75">
      <c r="A45" s="30"/>
      <c r="B45" s="29"/>
      <c r="C45" s="34"/>
      <c r="D45" s="30"/>
      <c r="E45" s="31"/>
      <c r="F45" s="32"/>
      <c r="G45" s="31"/>
      <c r="H45" s="30"/>
      <c r="I45" s="31"/>
      <c r="J45" s="31"/>
      <c r="K45" s="31"/>
    </row>
    <row r="46" spans="1:11" ht="15.75">
      <c r="A46" s="30" t="s">
        <v>27</v>
      </c>
      <c r="B46" s="35"/>
      <c r="C46" s="35"/>
      <c r="D46" s="30"/>
      <c r="E46" s="35"/>
      <c r="F46" s="30"/>
      <c r="G46" s="30"/>
      <c r="H46" s="30"/>
      <c r="I46" s="30"/>
      <c r="J46" s="30"/>
      <c r="K46" s="30"/>
    </row>
    <row r="47" spans="1:11" ht="15.75">
      <c r="A47" s="30"/>
      <c r="B47" s="35"/>
      <c r="C47" s="30"/>
      <c r="D47" s="30"/>
      <c r="E47" s="30"/>
      <c r="F47" s="30"/>
      <c r="G47" s="30"/>
      <c r="H47" s="30"/>
      <c r="I47" s="30"/>
      <c r="J47" s="30"/>
      <c r="K47" s="30"/>
    </row>
    <row r="48" spans="1:11" ht="15.75">
      <c r="A48" s="30"/>
      <c r="B48" s="30"/>
      <c r="C48" s="35"/>
      <c r="D48" s="30"/>
      <c r="E48" s="35"/>
      <c r="F48" s="35"/>
      <c r="G48" s="30"/>
      <c r="H48" s="30"/>
      <c r="I48" s="35"/>
      <c r="J48" s="35"/>
      <c r="K48" s="35"/>
    </row>
    <row r="49" spans="1:11" ht="15.75">
      <c r="A49" s="30"/>
      <c r="B49" s="30"/>
      <c r="C49" s="35"/>
      <c r="D49" s="30"/>
      <c r="E49" s="35"/>
      <c r="F49" s="30"/>
      <c r="G49" s="30"/>
      <c r="H49" s="30"/>
      <c r="I49" s="30"/>
      <c r="J49" s="30"/>
      <c r="K49" s="30"/>
    </row>
    <row r="50" spans="1:11" ht="15.75">
      <c r="A50" s="30"/>
      <c r="B50" s="30"/>
      <c r="C50" s="30"/>
      <c r="D50" s="30"/>
      <c r="E50" s="30"/>
      <c r="F50" s="30"/>
      <c r="G50" s="30"/>
      <c r="H50" s="30"/>
      <c r="I50" s="30"/>
      <c r="J50" s="30"/>
      <c r="K50" s="30"/>
    </row>
    <row r="51" spans="1:11" ht="15.75">
      <c r="A51" s="30"/>
      <c r="B51" s="30"/>
      <c r="C51" s="30"/>
      <c r="D51" s="30"/>
      <c r="E51" s="30"/>
      <c r="F51" s="30"/>
      <c r="G51" s="30"/>
      <c r="H51" s="30"/>
      <c r="I51" s="30"/>
      <c r="J51" s="30"/>
      <c r="K51" s="30"/>
    </row>
    <row r="52" spans="1:11" ht="15.75">
      <c r="A52" s="30"/>
      <c r="B52" s="30"/>
      <c r="C52" s="30"/>
      <c r="D52" s="30"/>
      <c r="E52" s="30"/>
      <c r="F52" s="30"/>
      <c r="G52" s="30"/>
      <c r="H52" s="30"/>
      <c r="I52" s="30"/>
      <c r="J52" s="30"/>
      <c r="K52" s="30"/>
    </row>
    <row r="53" spans="1:11" ht="15.75">
      <c r="A53" s="30"/>
      <c r="B53" s="30"/>
      <c r="C53" s="30"/>
      <c r="D53" s="30"/>
      <c r="E53" s="30"/>
      <c r="F53" s="30"/>
      <c r="G53" s="30"/>
      <c r="H53" s="30"/>
      <c r="I53" s="30"/>
      <c r="J53" s="30"/>
      <c r="K53" s="30"/>
    </row>
    <row r="54" spans="1:11" ht="15.75">
      <c r="A54" s="30"/>
      <c r="B54" s="30"/>
      <c r="C54" s="30"/>
      <c r="D54" s="30"/>
      <c r="E54" s="30"/>
      <c r="F54" s="30"/>
      <c r="G54" s="30"/>
      <c r="H54" s="30"/>
      <c r="I54" s="30"/>
      <c r="J54" s="30"/>
      <c r="K54" s="30"/>
    </row>
    <row r="55" spans="1:11" ht="15.75">
      <c r="A55" s="30"/>
      <c r="B55" s="30"/>
      <c r="C55" s="30"/>
      <c r="D55" s="30"/>
      <c r="E55" s="30"/>
      <c r="F55" s="30"/>
      <c r="G55" s="30"/>
      <c r="H55" s="30"/>
      <c r="I55" s="30"/>
      <c r="J55" s="30"/>
      <c r="K55" s="30"/>
    </row>
    <row r="56" spans="1:11" ht="15.75">
      <c r="A56" s="30"/>
      <c r="B56" s="30"/>
      <c r="C56" s="30"/>
      <c r="D56" s="30"/>
      <c r="E56" s="30"/>
      <c r="F56" s="30"/>
      <c r="G56" s="30"/>
      <c r="H56" s="30"/>
      <c r="I56" s="30"/>
      <c r="J56" s="30"/>
      <c r="K56" s="30"/>
    </row>
    <row r="57" spans="1:11" ht="15.75">
      <c r="A57" s="30"/>
      <c r="B57" s="30"/>
      <c r="C57" s="30"/>
      <c r="D57" s="30"/>
      <c r="E57" s="30"/>
      <c r="F57" s="30"/>
      <c r="G57" s="30"/>
      <c r="H57" s="30"/>
      <c r="I57" s="30"/>
      <c r="J57" s="30"/>
      <c r="K57" s="30"/>
    </row>
  </sheetData>
  <sheetProtection/>
  <mergeCells count="4">
    <mergeCell ref="B4:C4"/>
    <mergeCell ref="E4:G4"/>
    <mergeCell ref="I4:K4"/>
    <mergeCell ref="A44:K44"/>
  </mergeCells>
  <printOptions/>
  <pageMargins left="0.7" right="0.7" top="0.75" bottom="0.75" header="0.3" footer="0.3"/>
  <pageSetup fitToHeight="2" fitToWidth="1" horizontalDpi="1200" verticalDpi="1200" orientation="landscape" scale="82" r:id="rId1"/>
</worksheet>
</file>

<file path=xl/worksheets/sheet5.xml><?xml version="1.0" encoding="utf-8"?>
<worksheet xmlns="http://schemas.openxmlformats.org/spreadsheetml/2006/main" xmlns:r="http://schemas.openxmlformats.org/officeDocument/2006/relationships">
  <sheetPr>
    <pageSetUpPr fitToPage="1"/>
  </sheetPr>
  <dimension ref="A1:L84"/>
  <sheetViews>
    <sheetView zoomScalePageLayoutView="0" workbookViewId="0" topLeftCell="A1">
      <selection activeCell="C7" sqref="C7"/>
    </sheetView>
  </sheetViews>
  <sheetFormatPr defaultColWidth="8.88671875" defaultRowHeight="15.75"/>
  <cols>
    <col min="1" max="1" width="18.77734375" style="0" customWidth="1"/>
    <col min="2" max="3" width="12.77734375" style="0" customWidth="1"/>
    <col min="4" max="4" width="3.77734375" style="0" customWidth="1"/>
    <col min="5" max="7" width="12.77734375" style="0" customWidth="1"/>
    <col min="8" max="8" width="3.77734375" style="0" customWidth="1"/>
    <col min="9" max="16384" width="12.77734375" style="0" customWidth="1"/>
  </cols>
  <sheetData>
    <row r="1" spans="1:11" ht="20.25">
      <c r="A1" s="21" t="s">
        <v>28</v>
      </c>
      <c r="B1" s="1"/>
      <c r="C1" s="1"/>
      <c r="D1" s="2"/>
      <c r="E1" s="1"/>
      <c r="F1" s="1"/>
      <c r="G1" s="2"/>
      <c r="H1" s="2"/>
      <c r="I1" s="2"/>
      <c r="J1" s="2"/>
      <c r="K1" s="25">
        <v>0.01</v>
      </c>
    </row>
    <row r="2" spans="1:11" ht="20.25">
      <c r="A2" s="21" t="s">
        <v>41</v>
      </c>
      <c r="B2" s="1"/>
      <c r="C2" s="1"/>
      <c r="D2" s="2"/>
      <c r="E2" s="1"/>
      <c r="F2" s="2"/>
      <c r="G2" s="2"/>
      <c r="H2" s="2"/>
      <c r="I2" s="2"/>
      <c r="J2" s="2"/>
      <c r="K2" s="2"/>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31.5">
      <c r="A5" s="8" t="s">
        <v>33</v>
      </c>
      <c r="B5" s="9" t="s">
        <v>0</v>
      </c>
      <c r="C5" s="9" t="s">
        <v>1</v>
      </c>
      <c r="D5" s="10"/>
      <c r="E5" s="9" t="s">
        <v>0</v>
      </c>
      <c r="F5" s="9" t="s">
        <v>1</v>
      </c>
      <c r="G5" s="9" t="s">
        <v>30</v>
      </c>
      <c r="H5" s="10"/>
      <c r="I5" s="9" t="s">
        <v>2</v>
      </c>
      <c r="J5" s="22" t="s">
        <v>32</v>
      </c>
      <c r="K5" s="22" t="s">
        <v>31</v>
      </c>
    </row>
    <row r="6" spans="1:11" ht="15.75">
      <c r="A6" s="2"/>
      <c r="B6" s="2"/>
      <c r="C6" s="2"/>
      <c r="D6" s="2"/>
      <c r="E6" s="2"/>
      <c r="F6" s="2"/>
      <c r="G6" s="2"/>
      <c r="H6" s="2"/>
      <c r="I6" s="2"/>
      <c r="J6" s="2"/>
      <c r="K6" s="2"/>
    </row>
    <row r="7" spans="1:12" ht="15.75">
      <c r="A7" s="28" t="s">
        <v>3</v>
      </c>
      <c r="B7" s="29">
        <v>11284545</v>
      </c>
      <c r="C7" s="24">
        <v>1</v>
      </c>
      <c r="D7" s="30"/>
      <c r="E7" s="29">
        <v>520576</v>
      </c>
      <c r="F7" s="24">
        <v>1</v>
      </c>
      <c r="G7" s="29">
        <v>461.31766943195316</v>
      </c>
      <c r="H7" s="30"/>
      <c r="I7" s="29">
        <v>1710</v>
      </c>
      <c r="J7" s="29">
        <v>234894</v>
      </c>
      <c r="K7" s="29">
        <v>283972</v>
      </c>
      <c r="L7" s="31"/>
    </row>
    <row r="8" spans="1:12" ht="15.75">
      <c r="A8" s="30"/>
      <c r="B8" s="31"/>
      <c r="C8" s="32"/>
      <c r="D8" s="30"/>
      <c r="E8" s="31"/>
      <c r="F8" s="32"/>
      <c r="G8" s="31"/>
      <c r="H8" s="30"/>
      <c r="I8" s="31"/>
      <c r="J8" s="31"/>
      <c r="K8" s="31"/>
      <c r="L8" s="31"/>
    </row>
    <row r="9" spans="1:12" ht="15.75">
      <c r="A9" s="28" t="s">
        <v>4</v>
      </c>
      <c r="B9" s="29">
        <v>5813581</v>
      </c>
      <c r="C9" s="25">
        <v>0.5151808070241201</v>
      </c>
      <c r="D9" s="30"/>
      <c r="E9" s="29">
        <v>295696</v>
      </c>
      <c r="F9" s="25">
        <v>0.5680169658224736</v>
      </c>
      <c r="G9" s="29">
        <v>508.62970688806087</v>
      </c>
      <c r="H9" s="30"/>
      <c r="I9" s="29">
        <v>1252</v>
      </c>
      <c r="J9" s="29">
        <v>136219</v>
      </c>
      <c r="K9" s="29">
        <v>158225</v>
      </c>
      <c r="L9" s="31"/>
    </row>
    <row r="10" spans="1:12" ht="15.75">
      <c r="A10" s="28" t="s">
        <v>5</v>
      </c>
      <c r="B10" s="31">
        <v>55333</v>
      </c>
      <c r="C10" s="25">
        <v>0.004903432083438012</v>
      </c>
      <c r="D10" s="30"/>
      <c r="E10" s="31">
        <v>7767</v>
      </c>
      <c r="F10" s="25">
        <v>0.014920011679370543</v>
      </c>
      <c r="G10" s="29">
        <v>1403.6831547177994</v>
      </c>
      <c r="H10" s="30"/>
      <c r="I10" s="29">
        <v>28</v>
      </c>
      <c r="J10" s="29">
        <v>3099</v>
      </c>
      <c r="K10" s="29">
        <v>4640</v>
      </c>
      <c r="L10" s="31"/>
    </row>
    <row r="11" spans="1:12" ht="15.75">
      <c r="A11" s="28" t="s">
        <v>6</v>
      </c>
      <c r="B11" s="31">
        <v>228775</v>
      </c>
      <c r="C11" s="25">
        <v>0.020273302999810807</v>
      </c>
      <c r="D11" s="30"/>
      <c r="E11" s="31">
        <v>24415</v>
      </c>
      <c r="F11" s="25">
        <v>0.04689997233833292</v>
      </c>
      <c r="G11" s="29">
        <v>1067.2057698612173</v>
      </c>
      <c r="H11" s="30"/>
      <c r="I11" s="29">
        <v>98</v>
      </c>
      <c r="J11" s="29">
        <v>10558</v>
      </c>
      <c r="K11" s="29">
        <v>13759</v>
      </c>
      <c r="L11" s="31"/>
    </row>
    <row r="12" spans="1:12" ht="15.75">
      <c r="A12" s="28" t="s">
        <v>7</v>
      </c>
      <c r="B12" s="31">
        <v>337739</v>
      </c>
      <c r="C12" s="25">
        <v>0.029929341413410998</v>
      </c>
      <c r="D12" s="30"/>
      <c r="E12" s="31">
        <v>29032</v>
      </c>
      <c r="F12" s="25">
        <v>0.05576899434472584</v>
      </c>
      <c r="G12" s="29">
        <v>859.5986841910469</v>
      </c>
      <c r="H12" s="30"/>
      <c r="I12" s="29">
        <v>137</v>
      </c>
      <c r="J12" s="29">
        <v>13262</v>
      </c>
      <c r="K12" s="29">
        <v>15633</v>
      </c>
      <c r="L12" s="31"/>
    </row>
    <row r="13" spans="1:12" ht="15.75">
      <c r="A13" s="28" t="s">
        <v>8</v>
      </c>
      <c r="B13" s="31">
        <v>458512</v>
      </c>
      <c r="C13" s="25">
        <v>0.04063185533842968</v>
      </c>
      <c r="D13" s="30"/>
      <c r="E13" s="31">
        <v>31183</v>
      </c>
      <c r="F13" s="25">
        <v>0.05990095586427342</v>
      </c>
      <c r="G13" s="29">
        <v>680.0912517011551</v>
      </c>
      <c r="H13" s="30"/>
      <c r="I13" s="29">
        <v>141</v>
      </c>
      <c r="J13" s="29">
        <v>14989</v>
      </c>
      <c r="K13" s="29">
        <v>16053</v>
      </c>
      <c r="L13" s="31"/>
    </row>
    <row r="14" spans="1:12" ht="15.75">
      <c r="A14" s="28" t="s">
        <v>9</v>
      </c>
      <c r="B14" s="31">
        <v>995126</v>
      </c>
      <c r="C14" s="25">
        <v>0.08818485814004905</v>
      </c>
      <c r="D14" s="30"/>
      <c r="E14" s="31">
        <v>54214</v>
      </c>
      <c r="F14" s="25">
        <v>0.10414233464470125</v>
      </c>
      <c r="G14" s="29">
        <v>544.795332450363</v>
      </c>
      <c r="H14" s="30"/>
      <c r="I14" s="29">
        <v>227</v>
      </c>
      <c r="J14" s="29">
        <v>26593</v>
      </c>
      <c r="K14" s="29">
        <v>27394</v>
      </c>
      <c r="L14" s="31"/>
    </row>
    <row r="15" spans="1:12" ht="15.75">
      <c r="A15" s="28" t="s">
        <v>10</v>
      </c>
      <c r="B15" s="31">
        <v>1196681</v>
      </c>
      <c r="C15" s="25">
        <v>0.10604601248876229</v>
      </c>
      <c r="D15" s="30"/>
      <c r="E15" s="31">
        <v>59443</v>
      </c>
      <c r="F15" s="25">
        <v>0.11418697750184413</v>
      </c>
      <c r="G15" s="29">
        <v>496.732211842588</v>
      </c>
      <c r="H15" s="30"/>
      <c r="I15" s="29">
        <v>247</v>
      </c>
      <c r="J15" s="29">
        <v>28343</v>
      </c>
      <c r="K15" s="29">
        <v>30853</v>
      </c>
      <c r="L15" s="31"/>
    </row>
    <row r="16" spans="1:12" ht="15.75">
      <c r="A16" s="28" t="s">
        <v>11</v>
      </c>
      <c r="B16" s="31">
        <v>1094027</v>
      </c>
      <c r="C16" s="25">
        <v>0.09694914593366415</v>
      </c>
      <c r="D16" s="30"/>
      <c r="E16" s="31">
        <v>46408</v>
      </c>
      <c r="F16" s="25">
        <v>0.08914740595033195</v>
      </c>
      <c r="G16" s="29">
        <v>424.1942840533186</v>
      </c>
      <c r="H16" s="30"/>
      <c r="I16" s="29">
        <v>160</v>
      </c>
      <c r="J16" s="29">
        <v>21015</v>
      </c>
      <c r="K16" s="29">
        <v>25233</v>
      </c>
      <c r="L16" s="31"/>
    </row>
    <row r="17" spans="1:12" ht="15.75">
      <c r="A17" s="28" t="s">
        <v>12</v>
      </c>
      <c r="B17" s="31">
        <v>421184</v>
      </c>
      <c r="C17" s="25">
        <v>0.03732396831241313</v>
      </c>
      <c r="D17" s="30"/>
      <c r="E17" s="31">
        <v>14958</v>
      </c>
      <c r="F17" s="25">
        <v>0.02873355667568232</v>
      </c>
      <c r="G17" s="29">
        <v>355.1416957909132</v>
      </c>
      <c r="H17" s="30"/>
      <c r="I17" s="29">
        <v>55</v>
      </c>
      <c r="J17" s="29">
        <v>6611</v>
      </c>
      <c r="K17" s="29">
        <v>8292</v>
      </c>
      <c r="L17" s="31"/>
    </row>
    <row r="18" spans="1:12" ht="15.75">
      <c r="A18" s="28" t="s">
        <v>13</v>
      </c>
      <c r="B18" s="31">
        <v>309795</v>
      </c>
      <c r="C18" s="25">
        <v>0.02745303421626659</v>
      </c>
      <c r="D18" s="30"/>
      <c r="E18" s="31">
        <v>9619</v>
      </c>
      <c r="F18" s="25">
        <v>0.01847760941726088</v>
      </c>
      <c r="G18" s="29">
        <v>310.49565034942464</v>
      </c>
      <c r="H18" s="30"/>
      <c r="I18" s="29">
        <v>43</v>
      </c>
      <c r="J18" s="29">
        <v>4015</v>
      </c>
      <c r="K18" s="29">
        <v>5561</v>
      </c>
      <c r="L18" s="31"/>
    </row>
    <row r="19" spans="1:12" ht="15.75">
      <c r="A19" s="28" t="s">
        <v>14</v>
      </c>
      <c r="B19" s="31">
        <v>233331</v>
      </c>
      <c r="C19" s="25">
        <v>0.020677041032669017</v>
      </c>
      <c r="D19" s="30"/>
      <c r="E19" s="31">
        <v>6552</v>
      </c>
      <c r="F19" s="25">
        <v>0.012586058519793459</v>
      </c>
      <c r="G19" s="29">
        <v>280.8028080280803</v>
      </c>
      <c r="H19" s="30"/>
      <c r="I19" s="29">
        <v>33</v>
      </c>
      <c r="J19" s="29">
        <v>2761</v>
      </c>
      <c r="K19" s="29">
        <v>3758</v>
      </c>
      <c r="L19" s="31"/>
    </row>
    <row r="20" spans="1:12" ht="15.75">
      <c r="A20" s="28" t="s">
        <v>15</v>
      </c>
      <c r="B20" s="31">
        <v>191738</v>
      </c>
      <c r="C20" s="25">
        <v>0.016991203455699808</v>
      </c>
      <c r="D20" s="30"/>
      <c r="E20" s="31">
        <v>5071</v>
      </c>
      <c r="F20" s="25">
        <v>0.00974113289894271</v>
      </c>
      <c r="G20" s="29">
        <v>264.4754821683756</v>
      </c>
      <c r="H20" s="30"/>
      <c r="I20" s="29">
        <v>29</v>
      </c>
      <c r="J20" s="29">
        <v>2071</v>
      </c>
      <c r="K20" s="29">
        <v>2971</v>
      </c>
      <c r="L20" s="31"/>
    </row>
    <row r="21" spans="1:12" ht="15.75">
      <c r="A21" s="28" t="s">
        <v>16</v>
      </c>
      <c r="B21" s="31">
        <v>291340</v>
      </c>
      <c r="C21" s="25">
        <v>0.02581761160950663</v>
      </c>
      <c r="D21" s="30"/>
      <c r="E21" s="31">
        <v>5711</v>
      </c>
      <c r="F21" s="25">
        <v>0.010970540324563561</v>
      </c>
      <c r="G21" s="29">
        <v>196.0252625798037</v>
      </c>
      <c r="H21" s="30"/>
      <c r="I21" s="29">
        <v>53</v>
      </c>
      <c r="J21" s="29">
        <v>2242</v>
      </c>
      <c r="K21" s="29">
        <v>3416</v>
      </c>
      <c r="L21" s="31"/>
    </row>
    <row r="22" spans="1:12" ht="15.75">
      <c r="A22" s="28" t="s">
        <v>17</v>
      </c>
      <c r="B22" s="40">
        <v>0</v>
      </c>
      <c r="C22" s="25">
        <v>0</v>
      </c>
      <c r="D22" s="30"/>
      <c r="E22" s="31">
        <v>1323</v>
      </c>
      <c r="F22" s="25">
        <v>0.0025414156626506024</v>
      </c>
      <c r="G22" s="33" t="s">
        <v>18</v>
      </c>
      <c r="H22" s="30"/>
      <c r="I22" s="29">
        <v>1</v>
      </c>
      <c r="J22" s="29">
        <v>660</v>
      </c>
      <c r="K22" s="29">
        <v>662</v>
      </c>
      <c r="L22" s="31"/>
    </row>
    <row r="23" spans="1:12" ht="15.75">
      <c r="A23" s="30"/>
      <c r="B23" s="31"/>
      <c r="C23" s="25"/>
      <c r="D23" s="30"/>
      <c r="E23" s="29"/>
      <c r="F23" s="25"/>
      <c r="G23" s="29"/>
      <c r="H23" s="30"/>
      <c r="I23" s="29"/>
      <c r="J23" s="29"/>
      <c r="K23" s="29"/>
      <c r="L23" s="31"/>
    </row>
    <row r="24" spans="1:12" ht="15.75">
      <c r="A24" s="28" t="s">
        <v>19</v>
      </c>
      <c r="B24" s="29">
        <v>5470964</v>
      </c>
      <c r="C24" s="25">
        <v>0.48481919297587994</v>
      </c>
      <c r="D24" s="30"/>
      <c r="E24" s="29">
        <v>194811</v>
      </c>
      <c r="F24" s="25">
        <v>0.3742220156134743</v>
      </c>
      <c r="G24" s="29">
        <v>356.081670433218</v>
      </c>
      <c r="H24" s="30"/>
      <c r="I24" s="29">
        <v>407</v>
      </c>
      <c r="J24" s="29">
        <v>89271</v>
      </c>
      <c r="K24" s="29">
        <v>105133</v>
      </c>
      <c r="L24" s="31"/>
    </row>
    <row r="25" spans="1:12" ht="15.75">
      <c r="A25" s="28" t="s">
        <v>5</v>
      </c>
      <c r="B25" s="31">
        <v>48039</v>
      </c>
      <c r="C25" s="25">
        <v>0.004257061317049115</v>
      </c>
      <c r="D25" s="30"/>
      <c r="E25" s="31">
        <v>6322</v>
      </c>
      <c r="F25" s="25">
        <v>0.012144240226210965</v>
      </c>
      <c r="G25" s="29">
        <v>1316.0140718999146</v>
      </c>
      <c r="H25" s="30"/>
      <c r="I25" s="29">
        <v>6</v>
      </c>
      <c r="J25" s="29">
        <v>2661</v>
      </c>
      <c r="K25" s="29">
        <v>3655</v>
      </c>
      <c r="L25" s="31"/>
    </row>
    <row r="26" spans="1:12" ht="15.75">
      <c r="A26" s="28" t="s">
        <v>6</v>
      </c>
      <c r="B26" s="31">
        <v>199521</v>
      </c>
      <c r="C26" s="25">
        <v>0.017680907825703206</v>
      </c>
      <c r="D26" s="30"/>
      <c r="E26" s="31">
        <v>17544</v>
      </c>
      <c r="F26" s="25">
        <v>0.03370113105483157</v>
      </c>
      <c r="G26" s="29">
        <v>879.3059377208415</v>
      </c>
      <c r="H26" s="30"/>
      <c r="I26" s="29">
        <v>44</v>
      </c>
      <c r="J26" s="29">
        <v>7808</v>
      </c>
      <c r="K26" s="29">
        <v>9692</v>
      </c>
      <c r="L26" s="31"/>
    </row>
    <row r="27" spans="1:12" ht="15.75">
      <c r="A27" s="28" t="s">
        <v>7</v>
      </c>
      <c r="B27" s="31">
        <v>308583</v>
      </c>
      <c r="C27" s="25">
        <v>0.027345630683381562</v>
      </c>
      <c r="D27" s="30"/>
      <c r="E27" s="31">
        <v>20513</v>
      </c>
      <c r="F27" s="25">
        <v>0.0394044289402508</v>
      </c>
      <c r="G27" s="29">
        <v>664.7482200898947</v>
      </c>
      <c r="H27" s="30"/>
      <c r="I27" s="29">
        <v>37</v>
      </c>
      <c r="J27" s="29">
        <v>9474</v>
      </c>
      <c r="K27" s="29">
        <v>11002</v>
      </c>
      <c r="L27" s="31"/>
    </row>
    <row r="28" spans="1:12" ht="15.75">
      <c r="A28" s="28" t="s">
        <v>8</v>
      </c>
      <c r="B28" s="31">
        <v>439052</v>
      </c>
      <c r="C28" s="25">
        <v>0.03890737287148042</v>
      </c>
      <c r="D28" s="30"/>
      <c r="E28" s="31">
        <v>20596</v>
      </c>
      <c r="F28" s="25">
        <v>0.039563867715761</v>
      </c>
      <c r="G28" s="29">
        <v>469.1016098320928</v>
      </c>
      <c r="H28" s="30"/>
      <c r="I28" s="29">
        <v>42</v>
      </c>
      <c r="J28" s="29">
        <v>10018</v>
      </c>
      <c r="K28" s="29">
        <v>10536</v>
      </c>
      <c r="L28" s="31"/>
    </row>
    <row r="29" spans="1:12" ht="15.75">
      <c r="A29" s="28" t="s">
        <v>9</v>
      </c>
      <c r="B29" s="31">
        <v>940289</v>
      </c>
      <c r="C29" s="25">
        <v>0.08332537997765972</v>
      </c>
      <c r="D29" s="30"/>
      <c r="E29" s="31">
        <v>34603</v>
      </c>
      <c r="F29" s="25">
        <v>0.06647060179493484</v>
      </c>
      <c r="G29" s="29">
        <v>368.00387965827525</v>
      </c>
      <c r="H29" s="30"/>
      <c r="I29" s="29">
        <v>56</v>
      </c>
      <c r="J29" s="29">
        <v>17198</v>
      </c>
      <c r="K29" s="29">
        <v>17349</v>
      </c>
      <c r="L29" s="31"/>
    </row>
    <row r="30" spans="1:12" ht="15.75">
      <c r="A30" s="28" t="s">
        <v>10</v>
      </c>
      <c r="B30" s="31">
        <v>1114513</v>
      </c>
      <c r="C30" s="25">
        <v>0.09876454921310518</v>
      </c>
      <c r="D30" s="30"/>
      <c r="E30" s="31">
        <v>38736</v>
      </c>
      <c r="F30" s="25">
        <v>0.074409884435702</v>
      </c>
      <c r="G30" s="29">
        <v>347.55987592787164</v>
      </c>
      <c r="H30" s="30"/>
      <c r="I30" s="29">
        <v>75</v>
      </c>
      <c r="J30" s="29">
        <v>18074</v>
      </c>
      <c r="K30" s="29">
        <v>20587</v>
      </c>
      <c r="L30" s="31"/>
    </row>
    <row r="31" spans="1:12" ht="15.75">
      <c r="A31" s="28" t="s">
        <v>11</v>
      </c>
      <c r="B31" s="31">
        <v>1017842</v>
      </c>
      <c r="C31" s="25">
        <v>0.09019787683065644</v>
      </c>
      <c r="D31" s="30"/>
      <c r="E31" s="31">
        <v>28732</v>
      </c>
      <c r="F31" s="25">
        <v>0.055192709613966065</v>
      </c>
      <c r="G31" s="29">
        <v>282.28349783168704</v>
      </c>
      <c r="H31" s="30"/>
      <c r="I31" s="29">
        <v>55</v>
      </c>
      <c r="J31" s="29">
        <v>12714</v>
      </c>
      <c r="K31" s="29">
        <v>15963</v>
      </c>
      <c r="L31" s="31"/>
    </row>
    <row r="32" spans="1:12" ht="15.75">
      <c r="A32" s="28" t="s">
        <v>12</v>
      </c>
      <c r="B32" s="31">
        <v>400914</v>
      </c>
      <c r="C32" s="25">
        <v>0.035527706256654565</v>
      </c>
      <c r="D32" s="30"/>
      <c r="E32" s="31">
        <v>9257</v>
      </c>
      <c r="F32" s="25">
        <v>0.017782225842144086</v>
      </c>
      <c r="G32" s="29">
        <v>230.8973994422744</v>
      </c>
      <c r="H32" s="30"/>
      <c r="I32" s="29">
        <v>17</v>
      </c>
      <c r="J32" s="29">
        <v>3869</v>
      </c>
      <c r="K32" s="29">
        <v>5371</v>
      </c>
      <c r="L32" s="31"/>
    </row>
    <row r="33" spans="1:12" ht="15.75">
      <c r="A33" s="28" t="s">
        <v>13</v>
      </c>
      <c r="B33" s="31">
        <v>297549</v>
      </c>
      <c r="C33" s="25">
        <v>0.026367833173601595</v>
      </c>
      <c r="D33" s="30"/>
      <c r="E33" s="31">
        <v>5981</v>
      </c>
      <c r="F33" s="25">
        <v>0.011489196582247356</v>
      </c>
      <c r="G33" s="29">
        <v>201.00890945692979</v>
      </c>
      <c r="H33" s="30"/>
      <c r="I33" s="29">
        <v>22</v>
      </c>
      <c r="J33" s="29">
        <v>2482</v>
      </c>
      <c r="K33" s="29">
        <v>3477</v>
      </c>
      <c r="L33" s="31"/>
    </row>
    <row r="34" spans="1:12" ht="15.75">
      <c r="A34" s="28" t="s">
        <v>14</v>
      </c>
      <c r="B34" s="31">
        <v>220574</v>
      </c>
      <c r="C34" s="25">
        <v>0.019546556817310757</v>
      </c>
      <c r="D34" s="30"/>
      <c r="E34" s="31">
        <v>4165</v>
      </c>
      <c r="F34" s="25">
        <v>0.008000753012048193</v>
      </c>
      <c r="G34" s="29">
        <v>188.82551887348464</v>
      </c>
      <c r="H34" s="30"/>
      <c r="I34" s="29">
        <v>17</v>
      </c>
      <c r="J34" s="29">
        <v>1680</v>
      </c>
      <c r="K34" s="29">
        <v>2468</v>
      </c>
      <c r="L34" s="31"/>
    </row>
    <row r="35" spans="1:12" ht="15.75">
      <c r="A35" s="28" t="s">
        <v>15</v>
      </c>
      <c r="B35" s="31">
        <v>187384</v>
      </c>
      <c r="C35" s="25">
        <v>0.016605366011655763</v>
      </c>
      <c r="D35" s="30"/>
      <c r="E35" s="31">
        <v>3652</v>
      </c>
      <c r="F35" s="25">
        <v>0.0070153061224489804</v>
      </c>
      <c r="G35" s="29">
        <v>194.89390769756224</v>
      </c>
      <c r="H35" s="30"/>
      <c r="I35" s="29">
        <v>18</v>
      </c>
      <c r="J35" s="29">
        <v>1479</v>
      </c>
      <c r="K35" s="29">
        <v>2155</v>
      </c>
      <c r="L35" s="31"/>
    </row>
    <row r="36" spans="1:12" ht="15.75">
      <c r="A36" s="28" t="s">
        <v>16</v>
      </c>
      <c r="B36" s="31">
        <v>296704</v>
      </c>
      <c r="C36" s="25">
        <v>0.026292951997621525</v>
      </c>
      <c r="D36" s="30"/>
      <c r="E36" s="31">
        <v>4282</v>
      </c>
      <c r="F36" s="25">
        <v>0.008225504057044504</v>
      </c>
      <c r="G36" s="29">
        <v>144.31891716997413</v>
      </c>
      <c r="H36" s="30"/>
      <c r="I36" s="29">
        <v>18</v>
      </c>
      <c r="J36" s="29">
        <v>1672</v>
      </c>
      <c r="K36" s="29">
        <v>2592</v>
      </c>
      <c r="L36" s="31"/>
    </row>
    <row r="37" spans="1:12" ht="15.75">
      <c r="A37" s="28" t="s">
        <v>20</v>
      </c>
      <c r="B37" s="40">
        <v>0</v>
      </c>
      <c r="C37" s="25">
        <v>0</v>
      </c>
      <c r="D37" s="30"/>
      <c r="E37" s="31">
        <v>428</v>
      </c>
      <c r="F37" s="25">
        <v>0.0008221662158839439</v>
      </c>
      <c r="G37" s="33" t="s">
        <v>18</v>
      </c>
      <c r="H37" s="30"/>
      <c r="I37" s="29">
        <v>0</v>
      </c>
      <c r="J37" s="29">
        <v>142</v>
      </c>
      <c r="K37" s="29">
        <v>286</v>
      </c>
      <c r="L37" s="31"/>
    </row>
    <row r="38" spans="1:12" ht="15.75">
      <c r="A38" s="30"/>
      <c r="B38" s="29"/>
      <c r="C38" s="25"/>
      <c r="D38" s="30"/>
      <c r="E38" s="29"/>
      <c r="F38" s="25"/>
      <c r="G38" s="29"/>
      <c r="H38" s="30"/>
      <c r="I38" s="29"/>
      <c r="J38" s="29"/>
      <c r="K38" s="29"/>
      <c r="L38" s="31"/>
    </row>
    <row r="39" spans="1:12" ht="15.75">
      <c r="A39" s="35" t="s">
        <v>21</v>
      </c>
      <c r="B39" s="40">
        <v>0</v>
      </c>
      <c r="C39" s="25">
        <v>0</v>
      </c>
      <c r="D39" s="30"/>
      <c r="E39" s="31">
        <v>30069</v>
      </c>
      <c r="F39" s="25">
        <v>0.057761018564052136</v>
      </c>
      <c r="G39" s="33" t="s">
        <v>18</v>
      </c>
      <c r="H39" s="30"/>
      <c r="I39" s="29">
        <v>51</v>
      </c>
      <c r="J39" s="29">
        <v>9404</v>
      </c>
      <c r="K39" s="29">
        <v>20614</v>
      </c>
      <c r="L39" s="31"/>
    </row>
    <row r="40" spans="1:12" ht="15.75">
      <c r="A40" s="36"/>
      <c r="B40" s="37"/>
      <c r="C40" s="38"/>
      <c r="D40" s="36"/>
      <c r="E40" s="37"/>
      <c r="F40" s="38"/>
      <c r="G40" s="37"/>
      <c r="H40" s="36"/>
      <c r="I40" s="37"/>
      <c r="J40" s="37"/>
      <c r="K40" s="37"/>
      <c r="L40" s="31"/>
    </row>
    <row r="41" spans="1:12" ht="15.75">
      <c r="A41" s="35" t="s">
        <v>22</v>
      </c>
      <c r="B41" s="29"/>
      <c r="C41" s="32"/>
      <c r="D41" s="30"/>
      <c r="E41" s="31"/>
      <c r="F41" s="32"/>
      <c r="G41" s="31"/>
      <c r="H41" s="30"/>
      <c r="I41" s="31"/>
      <c r="J41" s="31"/>
      <c r="K41" s="31"/>
      <c r="L41" s="31"/>
    </row>
    <row r="42" spans="1:12" ht="15.75">
      <c r="A42" s="30"/>
      <c r="B42" s="31"/>
      <c r="C42" s="32"/>
      <c r="D42" s="30"/>
      <c r="E42" s="31"/>
      <c r="F42" s="32"/>
      <c r="G42" s="31"/>
      <c r="H42" s="30"/>
      <c r="I42" s="31"/>
      <c r="J42" s="31"/>
      <c r="K42" s="31"/>
      <c r="L42" s="31"/>
    </row>
    <row r="43" spans="1:12" ht="15.75">
      <c r="A43" s="35" t="s">
        <v>23</v>
      </c>
      <c r="B43" s="29"/>
      <c r="C43" s="32"/>
      <c r="D43" s="30"/>
      <c r="E43" s="31"/>
      <c r="F43" s="32"/>
      <c r="G43" s="31"/>
      <c r="H43" s="30"/>
      <c r="I43" s="31"/>
      <c r="J43" s="31"/>
      <c r="K43" s="31"/>
      <c r="L43" s="31"/>
    </row>
    <row r="44" spans="1:12" ht="35.25" customHeight="1">
      <c r="A44" s="41" t="s">
        <v>40</v>
      </c>
      <c r="B44" s="41"/>
      <c r="C44" s="41"/>
      <c r="D44" s="41"/>
      <c r="E44" s="41"/>
      <c r="F44" s="41"/>
      <c r="G44" s="41"/>
      <c r="H44" s="41"/>
      <c r="I44" s="41"/>
      <c r="J44" s="41"/>
      <c r="K44" s="41"/>
      <c r="L44" s="39"/>
    </row>
    <row r="45" spans="1:12" ht="15.75">
      <c r="A45" s="30"/>
      <c r="B45" s="29"/>
      <c r="C45" s="34"/>
      <c r="D45" s="30"/>
      <c r="E45" s="31"/>
      <c r="F45" s="32"/>
      <c r="G45" s="31"/>
      <c r="H45" s="30"/>
      <c r="I45" s="31"/>
      <c r="J45" s="31"/>
      <c r="K45" s="31"/>
      <c r="L45" s="31"/>
    </row>
    <row r="46" spans="1:12" ht="15.75">
      <c r="A46" s="30" t="s">
        <v>27</v>
      </c>
      <c r="B46" s="35"/>
      <c r="C46" s="35"/>
      <c r="D46" s="30"/>
      <c r="E46" s="35"/>
      <c r="F46" s="30"/>
      <c r="G46" s="30"/>
      <c r="H46" s="30"/>
      <c r="I46" s="30"/>
      <c r="J46" s="30"/>
      <c r="K46" s="30"/>
      <c r="L46" s="30"/>
    </row>
    <row r="47" spans="1:12" ht="15.75">
      <c r="A47" s="30"/>
      <c r="B47" s="35"/>
      <c r="C47" s="30"/>
      <c r="D47" s="30"/>
      <c r="E47" s="30"/>
      <c r="F47" s="30"/>
      <c r="G47" s="30"/>
      <c r="H47" s="30"/>
      <c r="I47" s="30"/>
      <c r="J47" s="30"/>
      <c r="K47" s="30"/>
      <c r="L47" s="30"/>
    </row>
    <row r="48" spans="1:12" ht="15.75">
      <c r="A48" s="30"/>
      <c r="B48" s="30"/>
      <c r="C48" s="35"/>
      <c r="D48" s="30"/>
      <c r="E48" s="35"/>
      <c r="F48" s="35"/>
      <c r="G48" s="30"/>
      <c r="H48" s="30"/>
      <c r="I48" s="35"/>
      <c r="J48" s="35"/>
      <c r="K48" s="35"/>
      <c r="L48" s="30"/>
    </row>
    <row r="49" spans="1:12" ht="15.75">
      <c r="A49" s="30"/>
      <c r="B49" s="30"/>
      <c r="C49" s="35"/>
      <c r="D49" s="30"/>
      <c r="E49" s="35"/>
      <c r="F49" s="30"/>
      <c r="G49" s="30"/>
      <c r="H49" s="30"/>
      <c r="I49" s="30"/>
      <c r="J49" s="30"/>
      <c r="K49" s="30"/>
      <c r="L49" s="30"/>
    </row>
    <row r="50" spans="1:12" ht="15.75">
      <c r="A50" s="30"/>
      <c r="B50" s="30"/>
      <c r="C50" s="30"/>
      <c r="D50" s="30"/>
      <c r="E50" s="30"/>
      <c r="F50" s="30"/>
      <c r="G50" s="30"/>
      <c r="H50" s="30"/>
      <c r="I50" s="30"/>
      <c r="J50" s="30"/>
      <c r="K50" s="30"/>
      <c r="L50" s="30"/>
    </row>
    <row r="51" spans="1:12" ht="15.75">
      <c r="A51" s="30"/>
      <c r="B51" s="30"/>
      <c r="C51" s="30"/>
      <c r="D51" s="30"/>
      <c r="E51" s="30"/>
      <c r="F51" s="30"/>
      <c r="G51" s="30"/>
      <c r="H51" s="30"/>
      <c r="I51" s="30"/>
      <c r="J51" s="30"/>
      <c r="K51" s="30"/>
      <c r="L51" s="30"/>
    </row>
    <row r="52" spans="1:12" ht="15.75">
      <c r="A52" s="30"/>
      <c r="B52" s="30"/>
      <c r="C52" s="30"/>
      <c r="D52" s="30"/>
      <c r="E52" s="30"/>
      <c r="F52" s="30"/>
      <c r="G52" s="30"/>
      <c r="H52" s="30"/>
      <c r="I52" s="30"/>
      <c r="J52" s="30"/>
      <c r="K52" s="30"/>
      <c r="L52" s="30"/>
    </row>
    <row r="53" spans="1:12" ht="15.75">
      <c r="A53" s="30"/>
      <c r="B53" s="30"/>
      <c r="C53" s="30"/>
      <c r="D53" s="30"/>
      <c r="E53" s="30"/>
      <c r="F53" s="30"/>
      <c r="G53" s="30"/>
      <c r="H53" s="30"/>
      <c r="I53" s="30"/>
      <c r="J53" s="30"/>
      <c r="K53" s="30"/>
      <c r="L53" s="30"/>
    </row>
    <row r="54" spans="1:12" ht="15.75">
      <c r="A54" s="30"/>
      <c r="B54" s="30"/>
      <c r="C54" s="30"/>
      <c r="D54" s="30"/>
      <c r="E54" s="30"/>
      <c r="F54" s="30"/>
      <c r="G54" s="30"/>
      <c r="H54" s="30"/>
      <c r="I54" s="30"/>
      <c r="J54" s="30"/>
      <c r="K54" s="30"/>
      <c r="L54" s="30"/>
    </row>
    <row r="55" spans="1:12" ht="15.75">
      <c r="A55" s="30"/>
      <c r="B55" s="30"/>
      <c r="C55" s="30"/>
      <c r="D55" s="30"/>
      <c r="E55" s="30"/>
      <c r="F55" s="30"/>
      <c r="G55" s="30"/>
      <c r="H55" s="30"/>
      <c r="I55" s="30"/>
      <c r="J55" s="30"/>
      <c r="K55" s="30"/>
      <c r="L55" s="30"/>
    </row>
    <row r="56" spans="1:12" ht="15.75">
      <c r="A56" s="30"/>
      <c r="B56" s="30"/>
      <c r="C56" s="30"/>
      <c r="D56" s="30"/>
      <c r="E56" s="30"/>
      <c r="F56" s="30"/>
      <c r="G56" s="30"/>
      <c r="H56" s="30"/>
      <c r="I56" s="30"/>
      <c r="J56" s="30"/>
      <c r="K56" s="30"/>
      <c r="L56" s="30"/>
    </row>
    <row r="57" spans="1:12" ht="15.75">
      <c r="A57" s="30"/>
      <c r="B57" s="30"/>
      <c r="C57" s="30"/>
      <c r="D57" s="30"/>
      <c r="E57" s="30"/>
      <c r="F57" s="30"/>
      <c r="G57" s="30"/>
      <c r="H57" s="30"/>
      <c r="I57" s="30"/>
      <c r="J57" s="30"/>
      <c r="K57" s="30"/>
      <c r="L57" s="30"/>
    </row>
    <row r="58" spans="1:12" ht="15.75">
      <c r="A58" s="30"/>
      <c r="B58" s="30"/>
      <c r="C58" s="30"/>
      <c r="D58" s="30"/>
      <c r="E58" s="30"/>
      <c r="F58" s="30"/>
      <c r="G58" s="30"/>
      <c r="H58" s="30"/>
      <c r="I58" s="30"/>
      <c r="J58" s="30"/>
      <c r="K58" s="30"/>
      <c r="L58" s="30"/>
    </row>
    <row r="59" spans="1:12" ht="15.75">
      <c r="A59" s="30"/>
      <c r="B59" s="30"/>
      <c r="C59" s="30"/>
      <c r="D59" s="30"/>
      <c r="E59" s="30"/>
      <c r="F59" s="30"/>
      <c r="G59" s="30"/>
      <c r="H59" s="30"/>
      <c r="I59" s="30"/>
      <c r="J59" s="30"/>
      <c r="K59" s="30"/>
      <c r="L59" s="30"/>
    </row>
    <row r="60" spans="1:12" ht="15.75">
      <c r="A60" s="30"/>
      <c r="B60" s="30"/>
      <c r="C60" s="30"/>
      <c r="D60" s="30"/>
      <c r="E60" s="30"/>
      <c r="F60" s="30"/>
      <c r="G60" s="30"/>
      <c r="H60" s="30"/>
      <c r="I60" s="30"/>
      <c r="J60" s="30"/>
      <c r="K60" s="30"/>
      <c r="L60" s="30"/>
    </row>
    <row r="61" spans="1:12" ht="15.75">
      <c r="A61" s="30"/>
      <c r="B61" s="30"/>
      <c r="C61" s="30"/>
      <c r="D61" s="30"/>
      <c r="E61" s="30"/>
      <c r="F61" s="30"/>
      <c r="G61" s="30"/>
      <c r="H61" s="30"/>
      <c r="I61" s="30"/>
      <c r="J61" s="30"/>
      <c r="K61" s="30"/>
      <c r="L61" s="30"/>
    </row>
    <row r="62" spans="1:12" ht="15.75">
      <c r="A62" s="30"/>
      <c r="B62" s="30"/>
      <c r="C62" s="30"/>
      <c r="D62" s="30"/>
      <c r="E62" s="30"/>
      <c r="F62" s="30"/>
      <c r="G62" s="30"/>
      <c r="H62" s="30"/>
      <c r="I62" s="30"/>
      <c r="J62" s="30"/>
      <c r="K62" s="30"/>
      <c r="L62" s="30"/>
    </row>
    <row r="63" spans="1:12" ht="15.75">
      <c r="A63" s="30"/>
      <c r="B63" s="30"/>
      <c r="C63" s="30"/>
      <c r="D63" s="30"/>
      <c r="E63" s="30"/>
      <c r="F63" s="30"/>
      <c r="G63" s="30"/>
      <c r="H63" s="30"/>
      <c r="I63" s="30"/>
      <c r="J63" s="30"/>
      <c r="K63" s="30"/>
      <c r="L63" s="30"/>
    </row>
    <row r="64" spans="1:12" ht="15.75">
      <c r="A64" s="30"/>
      <c r="B64" s="30"/>
      <c r="C64" s="30"/>
      <c r="D64" s="28"/>
      <c r="E64" s="28"/>
      <c r="F64" s="30"/>
      <c r="G64" s="30"/>
      <c r="H64" s="30"/>
      <c r="I64" s="30"/>
      <c r="J64" s="30"/>
      <c r="K64" s="30"/>
      <c r="L64" s="30"/>
    </row>
    <row r="65" spans="1:12" ht="15.75">
      <c r="A65" s="30"/>
      <c r="B65" s="30"/>
      <c r="C65" s="30"/>
      <c r="D65" s="30"/>
      <c r="E65" s="30"/>
      <c r="F65" s="45"/>
      <c r="G65" s="30"/>
      <c r="H65" s="30"/>
      <c r="I65" s="30"/>
      <c r="J65" s="30"/>
      <c r="K65" s="30"/>
      <c r="L65" s="30"/>
    </row>
    <row r="66" spans="1:12" ht="15.75">
      <c r="A66" s="30"/>
      <c r="B66" s="30"/>
      <c r="C66" s="30"/>
      <c r="D66" s="45"/>
      <c r="E66" s="45"/>
      <c r="F66" s="45"/>
      <c r="G66" s="30"/>
      <c r="H66" s="30"/>
      <c r="I66" s="30"/>
      <c r="J66" s="30"/>
      <c r="K66" s="30"/>
      <c r="L66" s="30"/>
    </row>
    <row r="67" spans="1:12" ht="15.75">
      <c r="A67" s="30"/>
      <c r="B67" s="30"/>
      <c r="C67" s="30"/>
      <c r="D67" s="45"/>
      <c r="E67" s="45"/>
      <c r="F67" s="45"/>
      <c r="G67" s="30"/>
      <c r="H67" s="30"/>
      <c r="I67" s="30"/>
      <c r="J67" s="30"/>
      <c r="K67" s="30"/>
      <c r="L67" s="30"/>
    </row>
    <row r="68" spans="1:12" ht="15.75">
      <c r="A68" s="30"/>
      <c r="B68" s="30"/>
      <c r="C68" s="30"/>
      <c r="D68" s="30"/>
      <c r="E68" s="30"/>
      <c r="F68" s="30"/>
      <c r="G68" s="30"/>
      <c r="H68" s="30"/>
      <c r="I68" s="30"/>
      <c r="J68" s="30"/>
      <c r="K68" s="30"/>
      <c r="L68" s="30"/>
    </row>
    <row r="69" spans="1:12" ht="15.75">
      <c r="A69" s="30"/>
      <c r="B69" s="30"/>
      <c r="C69" s="30"/>
      <c r="D69" s="30"/>
      <c r="E69" s="30"/>
      <c r="F69" s="30"/>
      <c r="G69" s="30"/>
      <c r="H69" s="30"/>
      <c r="I69" s="30"/>
      <c r="J69" s="30"/>
      <c r="K69" s="30"/>
      <c r="L69" s="30"/>
    </row>
    <row r="70" spans="1:12" ht="15.75">
      <c r="A70" s="30"/>
      <c r="B70" s="30"/>
      <c r="C70" s="30"/>
      <c r="D70" s="45"/>
      <c r="E70" s="45"/>
      <c r="F70" s="45"/>
      <c r="G70" s="30"/>
      <c r="H70" s="30"/>
      <c r="I70" s="30"/>
      <c r="J70" s="30"/>
      <c r="K70" s="30"/>
      <c r="L70" s="30"/>
    </row>
    <row r="71" spans="1:12" ht="15.75">
      <c r="A71" s="30"/>
      <c r="B71" s="30"/>
      <c r="C71" s="30"/>
      <c r="D71" s="45"/>
      <c r="E71" s="45"/>
      <c r="F71" s="45"/>
      <c r="G71" s="30"/>
      <c r="H71" s="30"/>
      <c r="I71" s="30"/>
      <c r="J71" s="30"/>
      <c r="K71" s="30"/>
      <c r="L71" s="30"/>
    </row>
    <row r="72" spans="1:12" ht="15.75">
      <c r="A72" s="30"/>
      <c r="B72" s="30"/>
      <c r="C72" s="30"/>
      <c r="D72" s="45"/>
      <c r="E72" s="45"/>
      <c r="F72" s="45"/>
      <c r="G72" s="30"/>
      <c r="H72" s="30"/>
      <c r="I72" s="30"/>
      <c r="J72" s="30"/>
      <c r="K72" s="30"/>
      <c r="L72" s="30"/>
    </row>
    <row r="73" spans="1:12" ht="15.75">
      <c r="A73" s="30"/>
      <c r="B73" s="30"/>
      <c r="C73" s="30"/>
      <c r="D73" s="30"/>
      <c r="E73" s="30"/>
      <c r="F73" s="30"/>
      <c r="G73" s="30"/>
      <c r="H73" s="30"/>
      <c r="I73" s="30"/>
      <c r="J73" s="30"/>
      <c r="K73" s="30"/>
      <c r="L73" s="30"/>
    </row>
    <row r="74" spans="1:12" ht="15.75">
      <c r="A74" s="30"/>
      <c r="B74" s="30"/>
      <c r="C74" s="30"/>
      <c r="D74" s="30"/>
      <c r="E74" s="30"/>
      <c r="F74" s="30"/>
      <c r="G74" s="30"/>
      <c r="H74" s="30"/>
      <c r="I74" s="30"/>
      <c r="J74" s="30"/>
      <c r="K74" s="30"/>
      <c r="L74" s="30"/>
    </row>
    <row r="75" spans="1:12" ht="15.75">
      <c r="A75" s="30"/>
      <c r="B75" s="30"/>
      <c r="C75" s="30"/>
      <c r="D75" s="45"/>
      <c r="E75" s="45"/>
      <c r="F75" s="45"/>
      <c r="G75" s="30"/>
      <c r="H75" s="30"/>
      <c r="I75" s="30"/>
      <c r="J75" s="30"/>
      <c r="K75" s="30"/>
      <c r="L75" s="30"/>
    </row>
    <row r="76" spans="1:12" ht="15.75">
      <c r="A76" s="30"/>
      <c r="B76" s="30"/>
      <c r="C76" s="30"/>
      <c r="D76" s="45"/>
      <c r="E76" s="45"/>
      <c r="F76" s="45"/>
      <c r="G76" s="30"/>
      <c r="H76" s="30"/>
      <c r="I76" s="30"/>
      <c r="J76" s="30"/>
      <c r="K76" s="30"/>
      <c r="L76" s="30"/>
    </row>
    <row r="77" spans="1:12" ht="15.75">
      <c r="A77" s="30"/>
      <c r="B77" s="30"/>
      <c r="C77" s="30"/>
      <c r="D77" s="45"/>
      <c r="E77" s="45"/>
      <c r="F77" s="45"/>
      <c r="G77" s="30"/>
      <c r="H77" s="30"/>
      <c r="I77" s="30"/>
      <c r="J77" s="30"/>
      <c r="K77" s="30"/>
      <c r="L77" s="30"/>
    </row>
    <row r="78" spans="1:12" ht="15.75">
      <c r="A78" s="30"/>
      <c r="B78" s="30"/>
      <c r="C78" s="30"/>
      <c r="D78" s="45"/>
      <c r="E78" s="45"/>
      <c r="F78" s="45"/>
      <c r="G78" s="30"/>
      <c r="H78" s="30"/>
      <c r="I78" s="30"/>
      <c r="J78" s="30"/>
      <c r="K78" s="30"/>
      <c r="L78" s="30"/>
    </row>
    <row r="79" spans="1:12" ht="15.75">
      <c r="A79" s="30"/>
      <c r="B79" s="30"/>
      <c r="C79" s="30"/>
      <c r="D79" s="30"/>
      <c r="E79" s="30"/>
      <c r="F79" s="30"/>
      <c r="G79" s="30"/>
      <c r="H79" s="30"/>
      <c r="I79" s="30"/>
      <c r="J79" s="30"/>
      <c r="K79" s="30"/>
      <c r="L79" s="30"/>
    </row>
    <row r="80" spans="1:12" ht="15.75">
      <c r="A80" s="30"/>
      <c r="B80" s="30"/>
      <c r="C80" s="30"/>
      <c r="D80" s="30"/>
      <c r="E80" s="30"/>
      <c r="F80" s="30"/>
      <c r="G80" s="30"/>
      <c r="H80" s="30"/>
      <c r="I80" s="30"/>
      <c r="J80" s="30"/>
      <c r="K80" s="30"/>
      <c r="L80" s="30"/>
    </row>
    <row r="81" spans="1:12" ht="15.75">
      <c r="A81" s="30"/>
      <c r="B81" s="30"/>
      <c r="C81" s="30"/>
      <c r="D81" s="45"/>
      <c r="E81" s="45"/>
      <c r="F81" s="45"/>
      <c r="G81" s="30"/>
      <c r="H81" s="30"/>
      <c r="I81" s="30"/>
      <c r="J81" s="30"/>
      <c r="K81" s="30"/>
      <c r="L81" s="30"/>
    </row>
    <row r="82" spans="1:12" ht="15.75">
      <c r="A82" s="30"/>
      <c r="B82" s="30"/>
      <c r="C82" s="30"/>
      <c r="D82" s="30"/>
      <c r="E82" s="30"/>
      <c r="F82" s="30"/>
      <c r="G82" s="30"/>
      <c r="H82" s="30"/>
      <c r="I82" s="30"/>
      <c r="J82" s="30"/>
      <c r="K82" s="30"/>
      <c r="L82" s="30"/>
    </row>
    <row r="83" spans="1:12" ht="15.75">
      <c r="A83" s="30"/>
      <c r="B83" s="30"/>
      <c r="C83" s="30"/>
      <c r="D83" s="45"/>
      <c r="E83" s="45"/>
      <c r="F83" s="45"/>
      <c r="G83" s="30"/>
      <c r="H83" s="30"/>
      <c r="I83" s="30"/>
      <c r="J83" s="30"/>
      <c r="K83" s="30"/>
      <c r="L83" s="30"/>
    </row>
    <row r="84" spans="1:12" ht="15.75">
      <c r="A84" s="30"/>
      <c r="B84" s="30"/>
      <c r="C84" s="30"/>
      <c r="D84" s="45"/>
      <c r="E84" s="45"/>
      <c r="F84" s="45"/>
      <c r="G84" s="30"/>
      <c r="H84" s="30"/>
      <c r="I84" s="30"/>
      <c r="J84" s="30"/>
      <c r="K84" s="30"/>
      <c r="L84" s="30"/>
    </row>
  </sheetData>
  <sheetProtection/>
  <mergeCells count="4">
    <mergeCell ref="B4:C4"/>
    <mergeCell ref="E4:G4"/>
    <mergeCell ref="I4:K4"/>
    <mergeCell ref="A44:K44"/>
  </mergeCells>
  <printOptions/>
  <pageMargins left="0.7" right="0.7" top="0.75" bottom="0.75" header="0.3" footer="0.3"/>
  <pageSetup fitToHeight="2" fitToWidth="1" horizontalDpi="1200" verticalDpi="1200" orientation="landscape" scale="82" r:id="rId1"/>
</worksheet>
</file>

<file path=xl/worksheets/sheet6.xml><?xml version="1.0" encoding="utf-8"?>
<worksheet xmlns="http://schemas.openxmlformats.org/spreadsheetml/2006/main" xmlns:r="http://schemas.openxmlformats.org/officeDocument/2006/relationships">
  <sheetPr>
    <pageSetUpPr fitToPage="1"/>
  </sheetPr>
  <dimension ref="A1:L71"/>
  <sheetViews>
    <sheetView zoomScalePageLayoutView="0" workbookViewId="0" topLeftCell="A1">
      <selection activeCell="A1" sqref="A1"/>
    </sheetView>
  </sheetViews>
  <sheetFormatPr defaultColWidth="8.88671875" defaultRowHeight="15.75"/>
  <cols>
    <col min="1" max="1" width="18.77734375" style="0" customWidth="1"/>
    <col min="2" max="3" width="12.77734375" style="0" customWidth="1"/>
    <col min="4" max="4" width="3.77734375" style="0" customWidth="1"/>
    <col min="5" max="7" width="12.77734375" style="0" customWidth="1"/>
    <col min="8" max="8" width="3.77734375" style="0" customWidth="1"/>
    <col min="9" max="16384" width="12.77734375" style="0" customWidth="1"/>
  </cols>
  <sheetData>
    <row r="1" spans="1:11" ht="20.25">
      <c r="A1" s="21" t="s">
        <v>28</v>
      </c>
      <c r="B1" s="1"/>
      <c r="C1" s="1"/>
      <c r="D1" s="2"/>
      <c r="E1" s="1"/>
      <c r="F1" s="1"/>
      <c r="G1" s="2"/>
      <c r="H1" s="2"/>
      <c r="I1" s="2"/>
      <c r="J1" s="2"/>
      <c r="K1" s="25"/>
    </row>
    <row r="2" spans="1:11" ht="20.25">
      <c r="A2" s="21" t="s">
        <v>42</v>
      </c>
      <c r="B2" s="1"/>
      <c r="C2" s="1"/>
      <c r="D2" s="2"/>
      <c r="E2" s="1"/>
      <c r="F2" s="2"/>
      <c r="G2" s="2"/>
      <c r="H2" s="2"/>
      <c r="I2" s="2"/>
      <c r="J2" s="2"/>
      <c r="K2" s="2"/>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31.5">
      <c r="A5" s="8" t="s">
        <v>33</v>
      </c>
      <c r="B5" s="9" t="s">
        <v>0</v>
      </c>
      <c r="C5" s="9" t="s">
        <v>1</v>
      </c>
      <c r="D5" s="10"/>
      <c r="E5" s="9" t="s">
        <v>0</v>
      </c>
      <c r="F5" s="9" t="s">
        <v>1</v>
      </c>
      <c r="G5" s="9" t="s">
        <v>30</v>
      </c>
      <c r="H5" s="10"/>
      <c r="I5" s="9" t="s">
        <v>2</v>
      </c>
      <c r="J5" s="22" t="s">
        <v>32</v>
      </c>
      <c r="K5" s="22" t="s">
        <v>43</v>
      </c>
    </row>
    <row r="6" spans="1:11" ht="15.75">
      <c r="A6" s="2"/>
      <c r="B6" s="2"/>
      <c r="C6" s="2"/>
      <c r="D6" s="2"/>
      <c r="E6" s="2"/>
      <c r="F6" s="2"/>
      <c r="G6" s="2"/>
      <c r="H6" s="2"/>
      <c r="I6" s="2"/>
      <c r="J6" s="2"/>
      <c r="K6" s="2"/>
    </row>
    <row r="7" spans="1:11" ht="15.75">
      <c r="A7" s="28" t="s">
        <v>3</v>
      </c>
      <c r="B7" s="29">
        <v>11369280</v>
      </c>
      <c r="C7" s="24">
        <v>1</v>
      </c>
      <c r="D7" s="30"/>
      <c r="E7" s="29">
        <v>537941</v>
      </c>
      <c r="F7" s="24">
        <v>1</v>
      </c>
      <c r="G7" s="29">
        <v>473.1530932477694</v>
      </c>
      <c r="H7" s="30"/>
      <c r="I7" s="29">
        <v>1858</v>
      </c>
      <c r="J7" s="29">
        <v>243832</v>
      </c>
      <c r="K7" s="29">
        <v>292251</v>
      </c>
    </row>
    <row r="8" spans="1:11" ht="15.75">
      <c r="A8" s="30"/>
      <c r="B8" s="31"/>
      <c r="C8" s="32"/>
      <c r="D8" s="30"/>
      <c r="E8" s="31"/>
      <c r="F8" s="32"/>
      <c r="G8" s="31"/>
      <c r="H8" s="30"/>
      <c r="I8" s="31"/>
      <c r="J8" s="31"/>
      <c r="K8" s="31"/>
    </row>
    <row r="9" spans="1:11" ht="15.75">
      <c r="A9" s="28" t="s">
        <v>4</v>
      </c>
      <c r="B9" s="29">
        <v>5907259</v>
      </c>
      <c r="C9" s="25">
        <v>0.5195807474176025</v>
      </c>
      <c r="D9" s="30"/>
      <c r="E9" s="29">
        <v>307951</v>
      </c>
      <c r="F9" s="25">
        <v>0.5720000000000001</v>
      </c>
      <c r="G9" s="29">
        <v>521.3094601066248</v>
      </c>
      <c r="H9" s="30"/>
      <c r="I9" s="29">
        <v>1347</v>
      </c>
      <c r="J9" s="29">
        <v>142522</v>
      </c>
      <c r="K9" s="29">
        <v>164082</v>
      </c>
    </row>
    <row r="10" spans="1:11" ht="15.75">
      <c r="A10" s="28" t="s">
        <v>5</v>
      </c>
      <c r="B10" s="31">
        <v>70724</v>
      </c>
      <c r="C10" s="25">
        <v>0.006220622589996904</v>
      </c>
      <c r="D10" s="30"/>
      <c r="E10" s="31">
        <v>8815</v>
      </c>
      <c r="F10" s="25">
        <v>0.016</v>
      </c>
      <c r="G10" s="29">
        <v>1246.3944347039196</v>
      </c>
      <c r="H10" s="30"/>
      <c r="I10" s="29">
        <v>39</v>
      </c>
      <c r="J10" s="29">
        <v>3581</v>
      </c>
      <c r="K10" s="29">
        <v>5195</v>
      </c>
    </row>
    <row r="11" spans="1:11" ht="15.75">
      <c r="A11" s="28" t="s">
        <v>6</v>
      </c>
      <c r="B11" s="31">
        <v>241064</v>
      </c>
      <c r="C11" s="25">
        <v>0.021203101691575896</v>
      </c>
      <c r="D11" s="30"/>
      <c r="E11" s="31">
        <v>25579</v>
      </c>
      <c r="F11" s="25">
        <v>0.048</v>
      </c>
      <c r="G11" s="29">
        <v>1061.0875120300004</v>
      </c>
      <c r="H11" s="30"/>
      <c r="I11" s="29">
        <v>116</v>
      </c>
      <c r="J11" s="29">
        <v>11037</v>
      </c>
      <c r="K11" s="29">
        <v>14426</v>
      </c>
    </row>
    <row r="12" spans="1:11" ht="15.75">
      <c r="A12" s="28" t="s">
        <v>7</v>
      </c>
      <c r="B12" s="31">
        <v>360888</v>
      </c>
      <c r="C12" s="25">
        <v>0.03174237946466267</v>
      </c>
      <c r="D12" s="30"/>
      <c r="E12" s="31">
        <v>30387</v>
      </c>
      <c r="F12" s="25">
        <v>0.055999999999999994</v>
      </c>
      <c r="G12" s="29">
        <v>842.006384252178</v>
      </c>
      <c r="H12" s="30"/>
      <c r="I12" s="29">
        <v>149</v>
      </c>
      <c r="J12" s="29">
        <v>13932</v>
      </c>
      <c r="K12" s="29">
        <v>16306</v>
      </c>
    </row>
    <row r="13" spans="1:11" ht="15.75">
      <c r="A13" s="28" t="s">
        <v>8</v>
      </c>
      <c r="B13" s="31">
        <v>489480</v>
      </c>
      <c r="C13" s="25">
        <v>0.0430528582284894</v>
      </c>
      <c r="D13" s="30"/>
      <c r="E13" s="31">
        <v>32374</v>
      </c>
      <c r="F13" s="25">
        <v>0.06</v>
      </c>
      <c r="G13" s="29">
        <v>661.3957669363406</v>
      </c>
      <c r="H13" s="30"/>
      <c r="I13" s="29">
        <v>143</v>
      </c>
      <c r="J13" s="29">
        <v>15721</v>
      </c>
      <c r="K13" s="29">
        <v>16510</v>
      </c>
    </row>
    <row r="14" spans="1:11" ht="15.75">
      <c r="A14" s="28" t="s">
        <v>9</v>
      </c>
      <c r="B14" s="31">
        <v>1057980</v>
      </c>
      <c r="C14" s="25">
        <v>0.09305602465591489</v>
      </c>
      <c r="D14" s="30"/>
      <c r="E14" s="31">
        <v>57634</v>
      </c>
      <c r="F14" s="25">
        <v>0.107</v>
      </c>
      <c r="G14" s="29">
        <v>544.7550993402522</v>
      </c>
      <c r="H14" s="30"/>
      <c r="I14" s="29">
        <v>240</v>
      </c>
      <c r="J14" s="29">
        <v>28242</v>
      </c>
      <c r="K14" s="29">
        <v>29152</v>
      </c>
    </row>
    <row r="15" spans="1:11" ht="15.75">
      <c r="A15" s="28" t="s">
        <v>10</v>
      </c>
      <c r="B15" s="31">
        <v>1245748</v>
      </c>
      <c r="C15" s="25">
        <v>0.10957140645669734</v>
      </c>
      <c r="D15" s="30"/>
      <c r="E15" s="31">
        <v>62664</v>
      </c>
      <c r="F15" s="25">
        <v>0.11599999999999999</v>
      </c>
      <c r="G15" s="29">
        <v>503.02308332022204</v>
      </c>
      <c r="H15" s="30"/>
      <c r="I15" s="29">
        <v>262</v>
      </c>
      <c r="J15" s="29">
        <v>30080</v>
      </c>
      <c r="K15" s="29">
        <v>32322</v>
      </c>
    </row>
    <row r="16" spans="1:11" ht="15.75">
      <c r="A16" s="28" t="s">
        <v>11</v>
      </c>
      <c r="B16" s="31">
        <v>1080935</v>
      </c>
      <c r="C16" s="25">
        <v>0.09507506192124743</v>
      </c>
      <c r="D16" s="30"/>
      <c r="E16" s="31">
        <v>47062</v>
      </c>
      <c r="F16" s="25">
        <v>0.087</v>
      </c>
      <c r="G16" s="29">
        <v>435.38233103748144</v>
      </c>
      <c r="H16" s="30"/>
      <c r="I16" s="29">
        <v>195</v>
      </c>
      <c r="J16" s="29">
        <v>21513</v>
      </c>
      <c r="K16" s="29">
        <v>25354</v>
      </c>
    </row>
    <row r="17" spans="1:11" ht="15.75">
      <c r="A17" s="28" t="s">
        <v>12</v>
      </c>
      <c r="B17" s="31">
        <v>402903</v>
      </c>
      <c r="C17" s="25">
        <v>0.03543786413915393</v>
      </c>
      <c r="D17" s="30"/>
      <c r="E17" s="31">
        <v>14816</v>
      </c>
      <c r="F17" s="25">
        <v>0.027999999999999997</v>
      </c>
      <c r="G17" s="29">
        <v>367.7311908821726</v>
      </c>
      <c r="H17" s="30"/>
      <c r="I17" s="29">
        <v>60</v>
      </c>
      <c r="J17" s="29">
        <v>6458</v>
      </c>
      <c r="K17" s="29">
        <v>8298</v>
      </c>
    </row>
    <row r="18" spans="1:11" ht="15.75">
      <c r="A18" s="28" t="s">
        <v>13</v>
      </c>
      <c r="B18" s="31">
        <v>288897</v>
      </c>
      <c r="C18" s="25">
        <v>0.025410316220552225</v>
      </c>
      <c r="D18" s="30"/>
      <c r="E18" s="31">
        <v>9278</v>
      </c>
      <c r="F18" s="25">
        <v>0.017</v>
      </c>
      <c r="G18" s="29">
        <v>321.15252148689666</v>
      </c>
      <c r="H18" s="30"/>
      <c r="I18" s="29">
        <v>29</v>
      </c>
      <c r="J18" s="29">
        <v>3954</v>
      </c>
      <c r="K18" s="29">
        <v>5295</v>
      </c>
    </row>
    <row r="19" spans="1:11" ht="15.75">
      <c r="A19" s="28" t="s">
        <v>14</v>
      </c>
      <c r="B19" s="31">
        <v>223122</v>
      </c>
      <c r="C19" s="25">
        <v>0.019624989445241915</v>
      </c>
      <c r="D19" s="30"/>
      <c r="E19" s="31">
        <v>6659</v>
      </c>
      <c r="F19" s="25">
        <v>0.012</v>
      </c>
      <c r="G19" s="29">
        <v>298.4465897580696</v>
      </c>
      <c r="H19" s="30"/>
      <c r="I19" s="29">
        <v>24</v>
      </c>
      <c r="J19" s="29">
        <v>2800</v>
      </c>
      <c r="K19" s="29">
        <v>3835</v>
      </c>
    </row>
    <row r="20" spans="1:11" ht="15.75">
      <c r="A20" s="28" t="s">
        <v>15</v>
      </c>
      <c r="B20" s="31">
        <v>188296</v>
      </c>
      <c r="C20" s="25">
        <v>0.016561822736356216</v>
      </c>
      <c r="D20" s="30"/>
      <c r="E20" s="31">
        <v>5166</v>
      </c>
      <c r="F20" s="25">
        <v>0.01</v>
      </c>
      <c r="G20" s="29">
        <v>274.3552704252878</v>
      </c>
      <c r="H20" s="30"/>
      <c r="I20" s="29">
        <v>29</v>
      </c>
      <c r="J20" s="29">
        <v>2089</v>
      </c>
      <c r="K20" s="29">
        <v>3048</v>
      </c>
    </row>
    <row r="21" spans="1:11" ht="15.75">
      <c r="A21" s="28" t="s">
        <v>35</v>
      </c>
      <c r="B21" s="31">
        <v>257222</v>
      </c>
      <c r="C21" s="25">
        <v>0.0226242998677137</v>
      </c>
      <c r="D21" s="30"/>
      <c r="E21" s="31">
        <v>5974</v>
      </c>
      <c r="F21" s="25">
        <v>0.011000000000000001</v>
      </c>
      <c r="G21" s="29">
        <v>232.25074060539146</v>
      </c>
      <c r="H21" s="30"/>
      <c r="I21" s="29">
        <v>61</v>
      </c>
      <c r="J21" s="29">
        <v>2443</v>
      </c>
      <c r="K21" s="29">
        <v>3470</v>
      </c>
    </row>
    <row r="22" spans="1:11" ht="15.75">
      <c r="A22" s="28" t="s">
        <v>17</v>
      </c>
      <c r="B22" s="40">
        <v>0</v>
      </c>
      <c r="C22" s="25">
        <v>0</v>
      </c>
      <c r="D22" s="30"/>
      <c r="E22" s="31">
        <v>1543</v>
      </c>
      <c r="F22" s="25">
        <v>0.003</v>
      </c>
      <c r="G22" s="33" t="s">
        <v>18</v>
      </c>
      <c r="H22" s="30"/>
      <c r="I22" s="40">
        <v>0</v>
      </c>
      <c r="J22" s="29">
        <v>672</v>
      </c>
      <c r="K22" s="29">
        <v>871</v>
      </c>
    </row>
    <row r="23" spans="1:11" ht="15.75">
      <c r="A23" s="30"/>
      <c r="B23" s="31"/>
      <c r="C23" s="25"/>
      <c r="D23" s="30"/>
      <c r="E23" s="29"/>
      <c r="F23" s="25"/>
      <c r="G23" s="29"/>
      <c r="H23" s="30"/>
      <c r="I23" s="29"/>
      <c r="J23" s="29"/>
      <c r="K23" s="29"/>
    </row>
    <row r="24" spans="1:11" ht="15.75">
      <c r="A24" s="28" t="s">
        <v>19</v>
      </c>
      <c r="B24" s="29">
        <v>5462021</v>
      </c>
      <c r="C24" s="25">
        <v>0.4804192525823976</v>
      </c>
      <c r="D24" s="30"/>
      <c r="E24" s="29">
        <v>199434</v>
      </c>
      <c r="F24" s="25">
        <v>0.371</v>
      </c>
      <c r="G24" s="29">
        <v>365</v>
      </c>
      <c r="H24" s="30"/>
      <c r="I24" s="29">
        <v>455</v>
      </c>
      <c r="J24" s="29">
        <v>91995</v>
      </c>
      <c r="K24" s="29">
        <v>106984</v>
      </c>
    </row>
    <row r="25" spans="1:11" ht="15.75">
      <c r="A25" s="28" t="s">
        <v>5</v>
      </c>
      <c r="B25" s="31">
        <v>60830</v>
      </c>
      <c r="C25" s="25">
        <v>0.005350382785893214</v>
      </c>
      <c r="D25" s="30"/>
      <c r="E25" s="31">
        <v>6928</v>
      </c>
      <c r="F25" s="25">
        <v>0.013000000000000001</v>
      </c>
      <c r="G25" s="29">
        <v>1138.9117211902023</v>
      </c>
      <c r="H25" s="30"/>
      <c r="I25" s="29">
        <v>17</v>
      </c>
      <c r="J25" s="29">
        <v>2978</v>
      </c>
      <c r="K25" s="29">
        <v>3933</v>
      </c>
    </row>
    <row r="26" spans="1:11" ht="15.75">
      <c r="A26" s="28" t="s">
        <v>6</v>
      </c>
      <c r="B26" s="31">
        <v>205650</v>
      </c>
      <c r="C26" s="25">
        <v>0.01808821666807397</v>
      </c>
      <c r="D26" s="30"/>
      <c r="E26" s="31">
        <v>17873</v>
      </c>
      <c r="F26" s="25">
        <v>0.033</v>
      </c>
      <c r="G26" s="29">
        <v>869.0979820082664</v>
      </c>
      <c r="H26" s="30"/>
      <c r="I26" s="29">
        <v>41</v>
      </c>
      <c r="J26" s="29">
        <v>7942</v>
      </c>
      <c r="K26" s="29">
        <v>9890</v>
      </c>
    </row>
    <row r="27" spans="1:11" ht="15.75">
      <c r="A27" s="28" t="s">
        <v>7</v>
      </c>
      <c r="B27" s="31">
        <v>320361</v>
      </c>
      <c r="C27" s="25">
        <v>0.028177773790424722</v>
      </c>
      <c r="D27" s="30"/>
      <c r="E27" s="31">
        <v>21112</v>
      </c>
      <c r="F27" s="25">
        <v>0.039</v>
      </c>
      <c r="G27" s="29">
        <v>659.0065582265007</v>
      </c>
      <c r="H27" s="30"/>
      <c r="I27" s="29">
        <v>53</v>
      </c>
      <c r="J27" s="29">
        <v>9903</v>
      </c>
      <c r="K27" s="29">
        <v>11156</v>
      </c>
    </row>
    <row r="28" spans="1:11" ht="15.75">
      <c r="A28" s="28" t="s">
        <v>8</v>
      </c>
      <c r="B28" s="31">
        <v>451989</v>
      </c>
      <c r="C28" s="25">
        <v>0.03975528793380056</v>
      </c>
      <c r="D28" s="30"/>
      <c r="E28" s="31">
        <v>20924</v>
      </c>
      <c r="F28" s="25">
        <v>0.039</v>
      </c>
      <c r="G28" s="29">
        <v>462.93162001730127</v>
      </c>
      <c r="H28" s="30"/>
      <c r="I28" s="29">
        <v>35</v>
      </c>
      <c r="J28" s="29">
        <v>10400</v>
      </c>
      <c r="K28" s="29">
        <v>10489</v>
      </c>
    </row>
    <row r="29" spans="1:11" ht="15.75">
      <c r="A29" s="28" t="s">
        <v>9</v>
      </c>
      <c r="B29" s="31">
        <v>971951</v>
      </c>
      <c r="C29" s="25">
        <v>0.08548923062850067</v>
      </c>
      <c r="D29" s="30"/>
      <c r="E29" s="31">
        <v>36263</v>
      </c>
      <c r="F29" s="25">
        <v>0.067</v>
      </c>
      <c r="G29" s="29">
        <v>373.09493997125367</v>
      </c>
      <c r="H29" s="30"/>
      <c r="I29" s="29">
        <v>70</v>
      </c>
      <c r="J29" s="29">
        <v>18002</v>
      </c>
      <c r="K29" s="29">
        <v>18191</v>
      </c>
    </row>
    <row r="30" spans="1:11" ht="15.75">
      <c r="A30" s="28" t="s">
        <v>10</v>
      </c>
      <c r="B30" s="31">
        <v>1140436</v>
      </c>
      <c r="C30" s="25">
        <v>0.1003085507613499</v>
      </c>
      <c r="D30" s="30"/>
      <c r="E30" s="31">
        <v>40013</v>
      </c>
      <c r="F30" s="25">
        <v>0.07400000000000001</v>
      </c>
      <c r="G30" s="29">
        <v>350.8570406405971</v>
      </c>
      <c r="H30" s="30"/>
      <c r="I30" s="29">
        <v>80</v>
      </c>
      <c r="J30" s="29">
        <v>18692</v>
      </c>
      <c r="K30" s="29">
        <v>21241</v>
      </c>
    </row>
    <row r="31" spans="1:11" ht="15.75">
      <c r="A31" s="28" t="s">
        <v>11</v>
      </c>
      <c r="B31" s="31">
        <v>998079</v>
      </c>
      <c r="C31" s="25">
        <v>0.08778735328886261</v>
      </c>
      <c r="D31" s="30"/>
      <c r="E31" s="31">
        <v>28663</v>
      </c>
      <c r="F31" s="25">
        <v>0.053</v>
      </c>
      <c r="G31" s="29">
        <v>287.1816759995952</v>
      </c>
      <c r="H31" s="30"/>
      <c r="I31" s="29">
        <v>63</v>
      </c>
      <c r="J31" s="29">
        <v>12766</v>
      </c>
      <c r="K31" s="29">
        <v>15834</v>
      </c>
    </row>
    <row r="32" spans="1:11" ht="15.75">
      <c r="A32" s="28" t="s">
        <v>12</v>
      </c>
      <c r="B32" s="31">
        <v>382292</v>
      </c>
      <c r="C32" s="25">
        <v>0.033624996481747306</v>
      </c>
      <c r="D32" s="30"/>
      <c r="E32" s="31">
        <v>9045</v>
      </c>
      <c r="F32" s="25">
        <v>0.017</v>
      </c>
      <c r="G32" s="29">
        <v>236.59924874179947</v>
      </c>
      <c r="H32" s="30"/>
      <c r="I32" s="29">
        <v>29</v>
      </c>
      <c r="J32" s="29">
        <v>3818</v>
      </c>
      <c r="K32" s="29">
        <v>5198</v>
      </c>
    </row>
    <row r="33" spans="1:11" ht="15.75">
      <c r="A33" s="28" t="s">
        <v>13</v>
      </c>
      <c r="B33" s="31">
        <v>273403</v>
      </c>
      <c r="C33" s="25">
        <v>0.024047521039151115</v>
      </c>
      <c r="D33" s="30"/>
      <c r="E33" s="31">
        <v>5783</v>
      </c>
      <c r="F33" s="25">
        <v>0.011000000000000001</v>
      </c>
      <c r="G33" s="29">
        <v>211.51925911566443</v>
      </c>
      <c r="H33" s="30"/>
      <c r="I33" s="29">
        <v>10</v>
      </c>
      <c r="J33" s="29">
        <v>2399</v>
      </c>
      <c r="K33" s="29">
        <v>3374</v>
      </c>
    </row>
    <row r="34" spans="1:11" ht="15.75">
      <c r="A34" s="28" t="s">
        <v>14</v>
      </c>
      <c r="B34" s="31">
        <v>210920</v>
      </c>
      <c r="C34" s="25">
        <v>0.01855174646063779</v>
      </c>
      <c r="D34" s="30"/>
      <c r="E34" s="31">
        <v>4275</v>
      </c>
      <c r="F34" s="25">
        <v>0.008</v>
      </c>
      <c r="G34" s="29">
        <v>202.68348188886785</v>
      </c>
      <c r="H34" s="30"/>
      <c r="I34" s="29">
        <v>11</v>
      </c>
      <c r="J34" s="29">
        <v>1743</v>
      </c>
      <c r="K34" s="29">
        <v>2521</v>
      </c>
    </row>
    <row r="35" spans="1:11" ht="15.75">
      <c r="A35" s="28" t="s">
        <v>15</v>
      </c>
      <c r="B35" s="31">
        <v>185085</v>
      </c>
      <c r="C35" s="25">
        <v>0.016279395001266572</v>
      </c>
      <c r="D35" s="30"/>
      <c r="E35" s="31">
        <v>3680</v>
      </c>
      <c r="F35" s="25">
        <v>0.006999999999999999</v>
      </c>
      <c r="G35" s="29">
        <v>198.82756571305077</v>
      </c>
      <c r="H35" s="30"/>
      <c r="I35" s="29">
        <v>22</v>
      </c>
      <c r="J35" s="29">
        <v>1422</v>
      </c>
      <c r="K35" s="29">
        <v>2236</v>
      </c>
    </row>
    <row r="36" spans="1:11" ht="15.75">
      <c r="A36" s="28" t="s">
        <v>35</v>
      </c>
      <c r="B36" s="31">
        <v>261025</v>
      </c>
      <c r="C36" s="25">
        <v>0.02295879774268907</v>
      </c>
      <c r="D36" s="30"/>
      <c r="E36" s="31">
        <v>4337</v>
      </c>
      <c r="F36" s="25">
        <v>0.008</v>
      </c>
      <c r="G36" s="29">
        <v>166.15266736902595</v>
      </c>
      <c r="H36" s="30"/>
      <c r="I36" s="29">
        <v>24</v>
      </c>
      <c r="J36" s="29">
        <v>1758</v>
      </c>
      <c r="K36" s="29">
        <v>2555</v>
      </c>
    </row>
    <row r="37" spans="1:11" ht="15.75">
      <c r="A37" s="28" t="s">
        <v>20</v>
      </c>
      <c r="B37" s="40">
        <v>0</v>
      </c>
      <c r="C37" s="25">
        <v>0</v>
      </c>
      <c r="D37" s="30"/>
      <c r="E37" s="31">
        <v>538</v>
      </c>
      <c r="F37" s="25">
        <v>0.001</v>
      </c>
      <c r="G37" s="33" t="s">
        <v>18</v>
      </c>
      <c r="H37" s="30"/>
      <c r="I37" s="40">
        <v>0</v>
      </c>
      <c r="J37" s="29">
        <v>172</v>
      </c>
      <c r="K37" s="29">
        <v>366</v>
      </c>
    </row>
    <row r="38" spans="1:11" ht="15.75">
      <c r="A38" s="30"/>
      <c r="B38" s="29"/>
      <c r="C38" s="25"/>
      <c r="D38" s="30"/>
      <c r="E38" s="29"/>
      <c r="F38" s="25"/>
      <c r="G38" s="29"/>
      <c r="H38" s="30"/>
      <c r="I38" s="29"/>
      <c r="J38" s="29"/>
      <c r="K38" s="29"/>
    </row>
    <row r="39" spans="1:11" ht="15.75">
      <c r="A39" s="35" t="s">
        <v>21</v>
      </c>
      <c r="B39" s="40">
        <v>0</v>
      </c>
      <c r="C39" s="25">
        <v>0</v>
      </c>
      <c r="D39" s="30"/>
      <c r="E39" s="31">
        <v>30556</v>
      </c>
      <c r="F39" s="25">
        <v>0.057</v>
      </c>
      <c r="G39" s="33" t="s">
        <v>18</v>
      </c>
      <c r="H39" s="30"/>
      <c r="I39" s="29">
        <v>56</v>
      </c>
      <c r="J39" s="29">
        <v>9315</v>
      </c>
      <c r="K39" s="29">
        <v>21185</v>
      </c>
    </row>
    <row r="40" spans="1:11" ht="15.75">
      <c r="A40" s="36"/>
      <c r="B40" s="37"/>
      <c r="C40" s="38"/>
      <c r="D40" s="36"/>
      <c r="E40" s="37"/>
      <c r="F40" s="38"/>
      <c r="G40" s="37"/>
      <c r="H40" s="36"/>
      <c r="I40" s="37"/>
      <c r="J40" s="37"/>
      <c r="K40" s="37"/>
    </row>
    <row r="41" spans="1:12" ht="15.75">
      <c r="A41" s="35" t="s">
        <v>22</v>
      </c>
      <c r="B41" s="29"/>
      <c r="C41" s="32"/>
      <c r="D41" s="30"/>
      <c r="E41" s="31"/>
      <c r="F41" s="32"/>
      <c r="G41" s="30"/>
      <c r="H41" s="31"/>
      <c r="I41" s="30"/>
      <c r="J41" s="31"/>
      <c r="K41" s="31"/>
      <c r="L41" s="31"/>
    </row>
    <row r="42" spans="1:12" ht="15.75">
      <c r="A42" s="30"/>
      <c r="B42" s="31"/>
      <c r="C42" s="32"/>
      <c r="D42" s="30"/>
      <c r="E42" s="31"/>
      <c r="F42" s="32"/>
      <c r="G42" s="30"/>
      <c r="H42" s="31"/>
      <c r="I42" s="30"/>
      <c r="J42" s="31"/>
      <c r="K42" s="31"/>
      <c r="L42" s="31"/>
    </row>
    <row r="43" spans="1:12" ht="15.75">
      <c r="A43" s="35" t="s">
        <v>23</v>
      </c>
      <c r="B43" s="29"/>
      <c r="C43" s="32"/>
      <c r="D43" s="30"/>
      <c r="E43" s="31"/>
      <c r="F43" s="32"/>
      <c r="G43" s="30"/>
      <c r="H43" s="31"/>
      <c r="I43" s="30"/>
      <c r="J43" s="31"/>
      <c r="K43" s="31"/>
      <c r="L43" s="31"/>
    </row>
    <row r="44" spans="1:12" ht="33.75" customHeight="1">
      <c r="A44" s="41" t="s">
        <v>40</v>
      </c>
      <c r="B44" s="41"/>
      <c r="C44" s="41"/>
      <c r="D44" s="41"/>
      <c r="E44" s="41"/>
      <c r="F44" s="41"/>
      <c r="G44" s="41"/>
      <c r="H44" s="41"/>
      <c r="I44" s="41"/>
      <c r="J44" s="41"/>
      <c r="K44" s="41"/>
      <c r="L44" s="39"/>
    </row>
    <row r="45" spans="1:12" ht="48.75" customHeight="1">
      <c r="A45" s="46" t="s">
        <v>44</v>
      </c>
      <c r="B45" s="46"/>
      <c r="C45" s="46"/>
      <c r="D45" s="46"/>
      <c r="E45" s="46"/>
      <c r="F45" s="46"/>
      <c r="G45" s="46"/>
      <c r="H45" s="46"/>
      <c r="I45" s="46"/>
      <c r="J45" s="46"/>
      <c r="K45" s="46"/>
      <c r="L45" s="31"/>
    </row>
    <row r="46" spans="1:12" ht="15.75">
      <c r="A46" s="30"/>
      <c r="B46" s="30"/>
      <c r="C46" s="35"/>
      <c r="D46" s="30"/>
      <c r="E46" s="35"/>
      <c r="F46" s="30"/>
      <c r="G46" s="30"/>
      <c r="H46" s="30"/>
      <c r="I46" s="30"/>
      <c r="J46" s="30"/>
      <c r="K46" s="30"/>
      <c r="L46" s="30"/>
    </row>
    <row r="47" spans="1:12" ht="15.75">
      <c r="A47" s="30" t="s">
        <v>27</v>
      </c>
      <c r="B47" s="30"/>
      <c r="C47" s="30"/>
      <c r="D47" s="30"/>
      <c r="E47" s="30"/>
      <c r="F47" s="30"/>
      <c r="G47" s="30"/>
      <c r="H47" s="30"/>
      <c r="I47" s="30"/>
      <c r="J47" s="30"/>
      <c r="K47" s="30"/>
      <c r="L47" s="30"/>
    </row>
    <row r="48" spans="1:12" ht="15.75">
      <c r="A48" s="30"/>
      <c r="B48" s="30"/>
      <c r="C48" s="30"/>
      <c r="D48" s="30"/>
      <c r="E48" s="30"/>
      <c r="F48" s="30"/>
      <c r="G48" s="30"/>
      <c r="H48" s="30"/>
      <c r="I48" s="30"/>
      <c r="J48" s="30"/>
      <c r="K48" s="30"/>
      <c r="L48" s="30"/>
    </row>
    <row r="49" spans="1:12" ht="15.75">
      <c r="A49" s="30"/>
      <c r="B49" s="30"/>
      <c r="C49" s="30"/>
      <c r="D49" s="30"/>
      <c r="E49" s="30"/>
      <c r="F49" s="30"/>
      <c r="G49" s="30"/>
      <c r="H49" s="30"/>
      <c r="I49" s="30"/>
      <c r="J49" s="30"/>
      <c r="K49" s="30"/>
      <c r="L49" s="30"/>
    </row>
    <row r="50" spans="1:12" ht="15.75">
      <c r="A50" s="30"/>
      <c r="B50" s="30"/>
      <c r="C50" s="30"/>
      <c r="D50" s="30"/>
      <c r="E50" s="30"/>
      <c r="F50" s="30"/>
      <c r="G50" s="30"/>
      <c r="H50" s="30"/>
      <c r="I50" s="30"/>
      <c r="J50" s="30"/>
      <c r="K50" s="30"/>
      <c r="L50" s="30"/>
    </row>
    <row r="51" spans="1:12" ht="15.75">
      <c r="A51" s="30"/>
      <c r="B51" s="30"/>
      <c r="C51" s="30"/>
      <c r="D51" s="30"/>
      <c r="E51" s="30"/>
      <c r="F51" s="30"/>
      <c r="G51" s="30"/>
      <c r="H51" s="30"/>
      <c r="I51" s="30"/>
      <c r="J51" s="30"/>
      <c r="K51" s="30"/>
      <c r="L51" s="30"/>
    </row>
    <row r="52" spans="1:12" ht="15.75">
      <c r="A52" s="30"/>
      <c r="B52" s="30"/>
      <c r="C52" s="30"/>
      <c r="D52" s="30"/>
      <c r="E52" s="30"/>
      <c r="F52" s="30"/>
      <c r="G52" s="30"/>
      <c r="H52" s="30"/>
      <c r="I52" s="30"/>
      <c r="J52" s="30"/>
      <c r="K52" s="30"/>
      <c r="L52" s="30"/>
    </row>
    <row r="53" spans="1:12" ht="15.75">
      <c r="A53" s="30"/>
      <c r="B53" s="30"/>
      <c r="C53" s="30"/>
      <c r="D53" s="30"/>
      <c r="E53" s="30"/>
      <c r="F53" s="30"/>
      <c r="G53" s="30"/>
      <c r="H53" s="30"/>
      <c r="I53" s="30"/>
      <c r="J53" s="30"/>
      <c r="K53" s="30"/>
      <c r="L53" s="30"/>
    </row>
    <row r="54" spans="1:12" ht="15.75">
      <c r="A54" s="30"/>
      <c r="B54" s="30"/>
      <c r="C54" s="30"/>
      <c r="D54" s="30"/>
      <c r="E54" s="30"/>
      <c r="F54" s="30"/>
      <c r="G54" s="30"/>
      <c r="H54" s="30"/>
      <c r="I54" s="30"/>
      <c r="J54" s="30"/>
      <c r="K54" s="30"/>
      <c r="L54" s="30"/>
    </row>
    <row r="55" spans="1:12" ht="15.75">
      <c r="A55" s="30"/>
      <c r="B55" s="30"/>
      <c r="C55" s="30"/>
      <c r="D55" s="30"/>
      <c r="E55" s="30"/>
      <c r="F55" s="30"/>
      <c r="G55" s="30"/>
      <c r="H55" s="30"/>
      <c r="I55" s="30"/>
      <c r="J55" s="30"/>
      <c r="K55" s="30"/>
      <c r="L55" s="30"/>
    </row>
    <row r="56" spans="1:12" ht="15.75">
      <c r="A56" s="30"/>
      <c r="B56" s="30"/>
      <c r="C56" s="30"/>
      <c r="D56" s="30"/>
      <c r="E56" s="30"/>
      <c r="F56" s="30"/>
      <c r="G56" s="30"/>
      <c r="H56" s="30"/>
      <c r="I56" s="30"/>
      <c r="J56" s="30"/>
      <c r="K56" s="30"/>
      <c r="L56" s="30"/>
    </row>
    <row r="57" spans="1:12" ht="15.75">
      <c r="A57" s="30"/>
      <c r="B57" s="30"/>
      <c r="C57" s="30"/>
      <c r="D57" s="30"/>
      <c r="E57" s="30"/>
      <c r="F57" s="30"/>
      <c r="G57" s="30"/>
      <c r="H57" s="30"/>
      <c r="I57" s="30"/>
      <c r="J57" s="30"/>
      <c r="K57" s="30"/>
      <c r="L57" s="30"/>
    </row>
    <row r="58" spans="1:12" ht="15.75">
      <c r="A58" s="30"/>
      <c r="B58" s="30"/>
      <c r="C58" s="30"/>
      <c r="D58" s="30"/>
      <c r="E58" s="30"/>
      <c r="F58" s="30"/>
      <c r="G58" s="30"/>
      <c r="H58" s="30"/>
      <c r="I58" s="30"/>
      <c r="J58" s="30"/>
      <c r="K58" s="30"/>
      <c r="L58" s="30"/>
    </row>
    <row r="59" spans="1:12" ht="15.75">
      <c r="A59" s="30"/>
      <c r="B59" s="30"/>
      <c r="C59" s="30"/>
      <c r="D59" s="30"/>
      <c r="E59" s="30"/>
      <c r="F59" s="30"/>
      <c r="G59" s="30"/>
      <c r="H59" s="30"/>
      <c r="I59" s="30"/>
      <c r="J59" s="30"/>
      <c r="K59" s="30"/>
      <c r="L59" s="30"/>
    </row>
    <row r="60" spans="1:12" ht="15.75">
      <c r="A60" s="30"/>
      <c r="B60" s="30"/>
      <c r="C60" s="30"/>
      <c r="D60" s="30"/>
      <c r="E60" s="30"/>
      <c r="F60" s="30"/>
      <c r="G60" s="30"/>
      <c r="H60" s="30"/>
      <c r="I60" s="30"/>
      <c r="J60" s="30"/>
      <c r="K60" s="30"/>
      <c r="L60" s="30"/>
    </row>
    <row r="61" spans="1:12" ht="15.75">
      <c r="A61" s="30"/>
      <c r="B61" s="30"/>
      <c r="C61" s="30"/>
      <c r="D61" s="28"/>
      <c r="E61" s="28"/>
      <c r="F61" s="30"/>
      <c r="G61" s="30"/>
      <c r="H61" s="30"/>
      <c r="I61" s="30"/>
      <c r="J61" s="30"/>
      <c r="K61" s="30"/>
      <c r="L61" s="30"/>
    </row>
    <row r="62" spans="1:12" ht="15.75">
      <c r="A62" s="30"/>
      <c r="B62" s="30"/>
      <c r="C62" s="30"/>
      <c r="D62" s="30"/>
      <c r="E62" s="30"/>
      <c r="F62" s="45"/>
      <c r="G62" s="45"/>
      <c r="H62" s="30"/>
      <c r="I62" s="30"/>
      <c r="J62" s="30"/>
      <c r="K62" s="30"/>
      <c r="L62" s="30"/>
    </row>
    <row r="63" spans="1:12" ht="15.75">
      <c r="A63" s="30"/>
      <c r="B63" s="30"/>
      <c r="C63" s="30"/>
      <c r="D63" s="45"/>
      <c r="E63" s="45"/>
      <c r="F63" s="45"/>
      <c r="G63" s="45"/>
      <c r="H63" s="30"/>
      <c r="I63" s="30"/>
      <c r="J63" s="30"/>
      <c r="K63" s="30"/>
      <c r="L63" s="30"/>
    </row>
    <row r="64" spans="1:12" ht="15.75">
      <c r="A64" s="30"/>
      <c r="B64" s="30"/>
      <c r="C64" s="30"/>
      <c r="D64" s="45"/>
      <c r="E64" s="45"/>
      <c r="F64" s="45"/>
      <c r="G64" s="45"/>
      <c r="H64" s="30"/>
      <c r="I64" s="30"/>
      <c r="J64" s="30"/>
      <c r="K64" s="30"/>
      <c r="L64" s="30"/>
    </row>
    <row r="65" spans="1:12" ht="15.75">
      <c r="A65" s="30"/>
      <c r="B65" s="30"/>
      <c r="C65" s="30"/>
      <c r="D65" s="30"/>
      <c r="E65" s="30"/>
      <c r="F65" s="30"/>
      <c r="G65" s="30"/>
      <c r="H65" s="30"/>
      <c r="I65" s="30"/>
      <c r="J65" s="30"/>
      <c r="K65" s="30"/>
      <c r="L65" s="30"/>
    </row>
    <row r="66" spans="1:12" ht="15.75">
      <c r="A66" s="30"/>
      <c r="B66" s="30"/>
      <c r="C66" s="30"/>
      <c r="D66" s="30"/>
      <c r="E66" s="30"/>
      <c r="F66" s="30"/>
      <c r="G66" s="30"/>
      <c r="H66" s="30"/>
      <c r="I66" s="30"/>
      <c r="J66" s="30"/>
      <c r="K66" s="30"/>
      <c r="L66" s="30"/>
    </row>
    <row r="67" spans="1:12" ht="15.75">
      <c r="A67" s="30"/>
      <c r="B67" s="30"/>
      <c r="C67" s="30"/>
      <c r="D67" s="45"/>
      <c r="E67" s="45"/>
      <c r="F67" s="45"/>
      <c r="G67" s="45"/>
      <c r="H67" s="30"/>
      <c r="I67" s="30"/>
      <c r="J67" s="30"/>
      <c r="K67" s="30"/>
      <c r="L67" s="30"/>
    </row>
    <row r="68" spans="1:12" ht="15.75">
      <c r="A68" s="30"/>
      <c r="B68" s="30"/>
      <c r="C68" s="30"/>
      <c r="D68" s="45"/>
      <c r="E68" s="45"/>
      <c r="F68" s="45"/>
      <c r="G68" s="45"/>
      <c r="H68" s="30"/>
      <c r="I68" s="30"/>
      <c r="J68" s="30"/>
      <c r="K68" s="30"/>
      <c r="L68" s="30"/>
    </row>
    <row r="69" spans="1:12" ht="15.75">
      <c r="A69" s="30"/>
      <c r="B69" s="30"/>
      <c r="C69" s="30"/>
      <c r="D69" s="45"/>
      <c r="E69" s="45"/>
      <c r="F69" s="45"/>
      <c r="G69" s="45"/>
      <c r="H69" s="30"/>
      <c r="I69" s="30"/>
      <c r="J69" s="30"/>
      <c r="K69" s="30"/>
      <c r="L69" s="30"/>
    </row>
    <row r="70" spans="1:12" ht="15.75">
      <c r="A70" s="30"/>
      <c r="B70" s="30"/>
      <c r="C70" s="30"/>
      <c r="D70" s="30"/>
      <c r="E70" s="30"/>
      <c r="F70" s="30"/>
      <c r="G70" s="30"/>
      <c r="H70" s="30"/>
      <c r="I70" s="30"/>
      <c r="J70" s="30"/>
      <c r="K70" s="30"/>
      <c r="L70" s="30"/>
    </row>
    <row r="71" spans="1:12" ht="15.75">
      <c r="A71" s="30"/>
      <c r="B71" s="30"/>
      <c r="C71" s="30"/>
      <c r="D71" s="30"/>
      <c r="E71" s="30"/>
      <c r="F71" s="30"/>
      <c r="G71" s="30"/>
      <c r="H71" s="30"/>
      <c r="I71" s="30"/>
      <c r="J71" s="30"/>
      <c r="K71" s="30"/>
      <c r="L71" s="30"/>
    </row>
  </sheetData>
  <sheetProtection/>
  <mergeCells count="5">
    <mergeCell ref="B4:C4"/>
    <mergeCell ref="E4:G4"/>
    <mergeCell ref="I4:K4"/>
    <mergeCell ref="A44:K44"/>
    <mergeCell ref="A45:K45"/>
  </mergeCells>
  <printOptions/>
  <pageMargins left="0.7" right="0.7" top="0.75" bottom="0.75" header="0.3" footer="0.3"/>
  <pageSetup fitToHeight="2" fitToWidth="1" horizontalDpi="1200" verticalDpi="1200" orientation="landscape" scale="82" r:id="rId1"/>
</worksheet>
</file>

<file path=xl/worksheets/sheet7.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1">
      <selection activeCell="A1" sqref="A1"/>
    </sheetView>
  </sheetViews>
  <sheetFormatPr defaultColWidth="8.88671875" defaultRowHeight="15.75"/>
  <cols>
    <col min="1" max="1" width="18.77734375" style="0" customWidth="1"/>
    <col min="2" max="3" width="12.77734375" style="0" customWidth="1"/>
    <col min="4" max="4" width="3.77734375" style="0" customWidth="1"/>
    <col min="5" max="7" width="12.77734375" style="0" customWidth="1"/>
    <col min="8" max="8" width="3.77734375" style="0" customWidth="1"/>
    <col min="9" max="16384" width="12.77734375" style="0" customWidth="1"/>
  </cols>
  <sheetData>
    <row r="1" spans="1:11" ht="20.25">
      <c r="A1" s="21" t="s">
        <v>28</v>
      </c>
      <c r="B1" s="1"/>
      <c r="C1" s="1"/>
      <c r="D1" s="2"/>
      <c r="E1" s="1"/>
      <c r="F1" s="1"/>
      <c r="G1" s="2"/>
      <c r="H1" s="2"/>
      <c r="I1" s="2"/>
      <c r="J1" s="2"/>
      <c r="K1" s="25"/>
    </row>
    <row r="2" spans="1:11" ht="20.25">
      <c r="A2" s="21" t="s">
        <v>45</v>
      </c>
      <c r="B2" s="1"/>
      <c r="C2" s="1"/>
      <c r="D2" s="2"/>
      <c r="E2" s="1"/>
      <c r="F2" s="2"/>
      <c r="G2" s="2"/>
      <c r="H2" s="2"/>
      <c r="I2" s="2"/>
      <c r="J2" s="2"/>
      <c r="K2" s="2"/>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31.5">
      <c r="A5" s="8" t="s">
        <v>33</v>
      </c>
      <c r="B5" s="9" t="s">
        <v>0</v>
      </c>
      <c r="C5" s="9" t="s">
        <v>1</v>
      </c>
      <c r="D5" s="10"/>
      <c r="E5" s="9" t="s">
        <v>0</v>
      </c>
      <c r="F5" s="9" t="s">
        <v>1</v>
      </c>
      <c r="G5" s="9" t="s">
        <v>30</v>
      </c>
      <c r="H5" s="10"/>
      <c r="I5" s="9" t="s">
        <v>2</v>
      </c>
      <c r="J5" s="22" t="s">
        <v>32</v>
      </c>
      <c r="K5" s="22" t="s">
        <v>31</v>
      </c>
    </row>
    <row r="6" spans="1:11" ht="15.75">
      <c r="A6" s="2"/>
      <c r="B6" s="2"/>
      <c r="C6" s="2"/>
      <c r="D6" s="2"/>
      <c r="E6" s="2"/>
      <c r="F6" s="2"/>
      <c r="G6" s="2"/>
      <c r="H6" s="2"/>
      <c r="I6" s="2"/>
      <c r="J6" s="2"/>
      <c r="K6" s="2"/>
    </row>
    <row r="7" spans="1:11" ht="15.75">
      <c r="A7" s="48" t="s">
        <v>3</v>
      </c>
      <c r="B7" s="49">
        <v>11246675</v>
      </c>
      <c r="C7" s="24">
        <v>1</v>
      </c>
      <c r="D7" s="48"/>
      <c r="E7" s="49">
        <v>378884</v>
      </c>
      <c r="F7" s="24">
        <v>1</v>
      </c>
      <c r="G7" s="49">
        <v>336.88534611340685</v>
      </c>
      <c r="H7" s="48"/>
      <c r="I7" s="49">
        <v>1975</v>
      </c>
      <c r="J7" s="49">
        <v>263397</v>
      </c>
      <c r="K7" s="49">
        <v>113512</v>
      </c>
    </row>
    <row r="8" spans="1:11" ht="15.75">
      <c r="A8" s="48"/>
      <c r="B8" s="49"/>
      <c r="C8" s="50"/>
      <c r="D8" s="48"/>
      <c r="E8" s="49"/>
      <c r="F8" s="50"/>
      <c r="G8" s="49"/>
      <c r="H8" s="48"/>
      <c r="I8" s="49"/>
      <c r="J8" s="49"/>
      <c r="K8" s="49"/>
    </row>
    <row r="9" spans="1:11" ht="15.75">
      <c r="A9" s="48" t="s">
        <v>4</v>
      </c>
      <c r="B9" s="49">
        <v>5870894</v>
      </c>
      <c r="C9" s="25">
        <v>0.522011527851565</v>
      </c>
      <c r="D9" s="48"/>
      <c r="E9" s="49">
        <v>231494</v>
      </c>
      <c r="F9" s="25">
        <v>0.6109891154020756</v>
      </c>
      <c r="G9" s="49">
        <v>394.30791971376084</v>
      </c>
      <c r="H9" s="48"/>
      <c r="I9" s="49">
        <v>1504</v>
      </c>
      <c r="J9" s="49">
        <v>162351</v>
      </c>
      <c r="K9" s="49">
        <v>67639</v>
      </c>
    </row>
    <row r="10" spans="1:11" ht="15.75">
      <c r="A10" s="48" t="s">
        <v>5</v>
      </c>
      <c r="B10" s="49">
        <v>72993</v>
      </c>
      <c r="C10" s="25">
        <v>0.0064901848768636064</v>
      </c>
      <c r="D10" s="48"/>
      <c r="E10" s="49">
        <v>6642</v>
      </c>
      <c r="F10" s="25">
        <v>0.017530431477708216</v>
      </c>
      <c r="G10" s="49">
        <v>909.9502692038964</v>
      </c>
      <c r="H10" s="48"/>
      <c r="I10" s="49">
        <v>57</v>
      </c>
      <c r="J10" s="49">
        <v>4627</v>
      </c>
      <c r="K10" s="49">
        <v>1958</v>
      </c>
    </row>
    <row r="11" spans="1:11" ht="15.75">
      <c r="A11" s="48" t="s">
        <v>6</v>
      </c>
      <c r="B11" s="49">
        <v>243094</v>
      </c>
      <c r="C11" s="25">
        <v>0.021614743913201014</v>
      </c>
      <c r="D11" s="48"/>
      <c r="E11" s="49">
        <v>17493</v>
      </c>
      <c r="F11" s="25">
        <v>0.046169803950549516</v>
      </c>
      <c r="G11" s="49">
        <v>719.5981801278518</v>
      </c>
      <c r="H11" s="48"/>
      <c r="I11" s="49">
        <v>148</v>
      </c>
      <c r="J11" s="49">
        <v>12658</v>
      </c>
      <c r="K11" s="49">
        <v>4687</v>
      </c>
    </row>
    <row r="12" spans="1:11" ht="15.75">
      <c r="A12" s="48" t="s">
        <v>7</v>
      </c>
      <c r="B12" s="49">
        <v>374632</v>
      </c>
      <c r="C12" s="25">
        <v>0.033310467315895584</v>
      </c>
      <c r="D12" s="48"/>
      <c r="E12" s="49">
        <v>22035</v>
      </c>
      <c r="F12" s="25">
        <v>0.0581576419167872</v>
      </c>
      <c r="G12" s="49">
        <v>588.1771978901962</v>
      </c>
      <c r="H12" s="48"/>
      <c r="I12" s="49">
        <v>175</v>
      </c>
      <c r="J12" s="49">
        <v>16152</v>
      </c>
      <c r="K12" s="49">
        <v>5708</v>
      </c>
    </row>
    <row r="13" spans="1:11" ht="15.75">
      <c r="A13" s="48" t="s">
        <v>8</v>
      </c>
      <c r="B13" s="49">
        <v>504443</v>
      </c>
      <c r="C13" s="25">
        <v>0.04485263422300369</v>
      </c>
      <c r="D13" s="48"/>
      <c r="E13" s="49">
        <v>23703</v>
      </c>
      <c r="F13" s="25">
        <v>0.06256004476304093</v>
      </c>
      <c r="G13" s="49">
        <v>469.8846053964471</v>
      </c>
      <c r="H13" s="48"/>
      <c r="I13" s="49">
        <v>146</v>
      </c>
      <c r="J13" s="49">
        <v>17817</v>
      </c>
      <c r="K13" s="49">
        <v>5740</v>
      </c>
    </row>
    <row r="14" spans="1:11" ht="15.75">
      <c r="A14" s="48" t="s">
        <v>9</v>
      </c>
      <c r="B14" s="49">
        <v>1179847</v>
      </c>
      <c r="C14" s="25">
        <v>0.10490629452704911</v>
      </c>
      <c r="D14" s="48"/>
      <c r="E14" s="49">
        <v>47351</v>
      </c>
      <c r="F14" s="25">
        <v>0.1249749263626862</v>
      </c>
      <c r="G14" s="49">
        <v>401.33169809305787</v>
      </c>
      <c r="H14" s="48"/>
      <c r="I14" s="49">
        <v>311</v>
      </c>
      <c r="J14" s="49">
        <v>35155</v>
      </c>
      <c r="K14" s="49">
        <v>11885</v>
      </c>
    </row>
    <row r="15" spans="1:11" ht="15.75">
      <c r="A15" s="48" t="s">
        <v>10</v>
      </c>
      <c r="B15" s="49">
        <v>1295980</v>
      </c>
      <c r="C15" s="25">
        <v>0.11523227976268542</v>
      </c>
      <c r="D15" s="48"/>
      <c r="E15" s="49">
        <v>48482</v>
      </c>
      <c r="F15" s="25">
        <v>0.12796000886814962</v>
      </c>
      <c r="G15" s="49">
        <v>374.09527924813653</v>
      </c>
      <c r="H15" s="48"/>
      <c r="I15" s="49">
        <v>264</v>
      </c>
      <c r="J15" s="49">
        <v>34565</v>
      </c>
      <c r="K15" s="49">
        <v>13653</v>
      </c>
    </row>
    <row r="16" spans="1:11" ht="15.75">
      <c r="A16" s="48" t="s">
        <v>11</v>
      </c>
      <c r="B16" s="49">
        <v>1020542</v>
      </c>
      <c r="C16" s="25">
        <v>0.09074166364725575</v>
      </c>
      <c r="D16" s="48"/>
      <c r="E16" s="49">
        <v>33068</v>
      </c>
      <c r="F16" s="25">
        <v>0.08727737249395594</v>
      </c>
      <c r="G16" s="49">
        <v>324.0239010251415</v>
      </c>
      <c r="H16" s="48"/>
      <c r="I16" s="49">
        <v>172</v>
      </c>
      <c r="J16" s="49">
        <v>21918</v>
      </c>
      <c r="K16" s="49">
        <v>10978</v>
      </c>
    </row>
    <row r="17" spans="1:11" ht="15.75">
      <c r="A17" s="48" t="s">
        <v>12</v>
      </c>
      <c r="B17" s="49">
        <v>349912</v>
      </c>
      <c r="C17" s="25">
        <v>0.03111248435648759</v>
      </c>
      <c r="D17" s="48"/>
      <c r="E17" s="49">
        <v>10027</v>
      </c>
      <c r="F17" s="25">
        <v>0.02646456435215</v>
      </c>
      <c r="G17" s="49">
        <v>286.55776309472094</v>
      </c>
      <c r="H17" s="48"/>
      <c r="I17" s="49">
        <v>55</v>
      </c>
      <c r="J17" s="49">
        <v>6406</v>
      </c>
      <c r="K17" s="49">
        <v>3566</v>
      </c>
    </row>
    <row r="18" spans="1:11" ht="15.75">
      <c r="A18" s="48" t="s">
        <v>13</v>
      </c>
      <c r="B18" s="49">
        <v>260936</v>
      </c>
      <c r="C18" s="25">
        <v>0.02320116834531095</v>
      </c>
      <c r="D18" s="48"/>
      <c r="E18" s="49">
        <v>6875</v>
      </c>
      <c r="F18" s="25">
        <v>0.01814539542445709</v>
      </c>
      <c r="G18" s="49">
        <v>263.47456847656133</v>
      </c>
      <c r="H18" s="48"/>
      <c r="I18" s="49">
        <v>54</v>
      </c>
      <c r="J18" s="49">
        <v>4163</v>
      </c>
      <c r="K18" s="49">
        <v>2658</v>
      </c>
    </row>
    <row r="19" spans="1:11" ht="15.75">
      <c r="A19" s="48" t="s">
        <v>14</v>
      </c>
      <c r="B19" s="49">
        <v>211917</v>
      </c>
      <c r="C19" s="25">
        <v>0.018842635712332755</v>
      </c>
      <c r="D19" s="48"/>
      <c r="E19" s="49">
        <v>5207</v>
      </c>
      <c r="F19" s="25">
        <v>0.013742992578203356</v>
      </c>
      <c r="G19" s="49">
        <v>245.70940509727865</v>
      </c>
      <c r="H19" s="48"/>
      <c r="I19" s="49">
        <v>27</v>
      </c>
      <c r="J19" s="49">
        <v>3026</v>
      </c>
      <c r="K19" s="49">
        <v>2154</v>
      </c>
    </row>
    <row r="20" spans="1:11" ht="15.75">
      <c r="A20" s="48" t="s">
        <v>15</v>
      </c>
      <c r="B20" s="49">
        <v>173731</v>
      </c>
      <c r="C20" s="25">
        <v>0.015447321097124263</v>
      </c>
      <c r="D20" s="48"/>
      <c r="E20" s="49">
        <v>4397</v>
      </c>
      <c r="F20" s="25">
        <v>0.011605135080921865</v>
      </c>
      <c r="G20" s="49">
        <v>253.0924244953405</v>
      </c>
      <c r="H20" s="48"/>
      <c r="I20" s="49">
        <v>41</v>
      </c>
      <c r="J20" s="49">
        <v>2515</v>
      </c>
      <c r="K20" s="49">
        <v>1841</v>
      </c>
    </row>
    <row r="21" spans="1:11" ht="15.75">
      <c r="A21" s="48" t="s">
        <v>16</v>
      </c>
      <c r="B21" s="49">
        <v>182867</v>
      </c>
      <c r="C21" s="25">
        <v>0.01625965007435531</v>
      </c>
      <c r="D21" s="48"/>
      <c r="E21" s="49">
        <v>4357</v>
      </c>
      <c r="F21" s="25">
        <v>0.01149956187117957</v>
      </c>
      <c r="G21" s="49">
        <v>238.26059376486737</v>
      </c>
      <c r="H21" s="48"/>
      <c r="I21" s="49">
        <v>53</v>
      </c>
      <c r="J21" s="49">
        <v>2476</v>
      </c>
      <c r="K21" s="49">
        <v>1828</v>
      </c>
    </row>
    <row r="22" spans="1:11" ht="15.75">
      <c r="A22" s="48" t="s">
        <v>17</v>
      </c>
      <c r="B22" s="60">
        <v>0</v>
      </c>
      <c r="C22" s="25">
        <v>0</v>
      </c>
      <c r="D22" s="48"/>
      <c r="E22" s="49">
        <v>1857</v>
      </c>
      <c r="F22" s="25">
        <v>0.004901236262286082</v>
      </c>
      <c r="G22" s="51" t="s">
        <v>18</v>
      </c>
      <c r="H22" s="48"/>
      <c r="I22" s="49">
        <v>1</v>
      </c>
      <c r="J22" s="49">
        <v>873</v>
      </c>
      <c r="K22" s="49">
        <v>983</v>
      </c>
    </row>
    <row r="23" spans="1:11" ht="15.75">
      <c r="A23" s="48"/>
      <c r="B23" s="49"/>
      <c r="C23" s="25"/>
      <c r="D23" s="48"/>
      <c r="E23" s="49"/>
      <c r="F23" s="25"/>
      <c r="G23" s="49"/>
      <c r="H23" s="48"/>
      <c r="I23" s="49"/>
      <c r="J23" s="49"/>
      <c r="K23" s="49"/>
    </row>
    <row r="24" spans="1:11" ht="15.75">
      <c r="A24" s="48" t="s">
        <v>19</v>
      </c>
      <c r="B24" s="49">
        <v>5375781</v>
      </c>
      <c r="C24" s="25">
        <v>0.477988472148435</v>
      </c>
      <c r="D24" s="48"/>
      <c r="E24" s="49">
        <v>147224</v>
      </c>
      <c r="F24" s="25">
        <v>0.38893373169624484</v>
      </c>
      <c r="G24" s="49">
        <v>274</v>
      </c>
      <c r="H24" s="48"/>
      <c r="I24" s="49">
        <v>456</v>
      </c>
      <c r="J24" s="49">
        <v>100948</v>
      </c>
      <c r="K24" s="49">
        <v>45820</v>
      </c>
    </row>
    <row r="25" spans="1:11" ht="15.75">
      <c r="A25" s="48" t="s">
        <v>5</v>
      </c>
      <c r="B25" s="49">
        <v>63092</v>
      </c>
      <c r="C25" s="25">
        <v>0.005609835795913014</v>
      </c>
      <c r="D25" s="48"/>
      <c r="E25" s="49">
        <v>5266</v>
      </c>
      <c r="F25" s="25">
        <v>0.013898713062573244</v>
      </c>
      <c r="G25" s="49">
        <v>834.6541558359222</v>
      </c>
      <c r="H25" s="48"/>
      <c r="I25" s="49">
        <v>17</v>
      </c>
      <c r="J25" s="49">
        <v>3744</v>
      </c>
      <c r="K25" s="49">
        <v>1505</v>
      </c>
    </row>
    <row r="26" spans="1:11" ht="15.75">
      <c r="A26" s="48" t="s">
        <v>6</v>
      </c>
      <c r="B26" s="49">
        <v>207633</v>
      </c>
      <c r="C26" s="25">
        <v>0.01846172313150331</v>
      </c>
      <c r="D26" s="48"/>
      <c r="E26" s="49">
        <v>12367</v>
      </c>
      <c r="F26" s="25">
        <v>0.0326405971220743</v>
      </c>
      <c r="G26" s="49">
        <v>595.6182302427841</v>
      </c>
      <c r="H26" s="48"/>
      <c r="I26" s="49">
        <v>30</v>
      </c>
      <c r="J26" s="49">
        <v>9000</v>
      </c>
      <c r="K26" s="49">
        <v>3337</v>
      </c>
    </row>
    <row r="27" spans="1:11" ht="15.75">
      <c r="A27" s="48" t="s">
        <v>7</v>
      </c>
      <c r="B27" s="49">
        <v>330186</v>
      </c>
      <c r="C27" s="25">
        <v>0.029358543747374226</v>
      </c>
      <c r="D27" s="48"/>
      <c r="E27" s="49">
        <v>14894</v>
      </c>
      <c r="F27" s="25">
        <v>0.039310184647543836</v>
      </c>
      <c r="G27" s="49">
        <v>451.0790887560345</v>
      </c>
      <c r="H27" s="48"/>
      <c r="I27" s="49">
        <v>32</v>
      </c>
      <c r="J27" s="49">
        <v>10819</v>
      </c>
      <c r="K27" s="49">
        <v>4043</v>
      </c>
    </row>
    <row r="28" spans="1:11" ht="15.75">
      <c r="A28" s="48" t="s">
        <v>8</v>
      </c>
      <c r="B28" s="49">
        <v>454934</v>
      </c>
      <c r="C28" s="25">
        <v>0.040450533157577684</v>
      </c>
      <c r="D28" s="48"/>
      <c r="E28" s="49">
        <v>14848</v>
      </c>
      <c r="F28" s="25">
        <v>0.0391887754563402</v>
      </c>
      <c r="G28" s="49">
        <v>326.377012929348</v>
      </c>
      <c r="H28" s="48"/>
      <c r="I28" s="49">
        <v>40</v>
      </c>
      <c r="J28" s="49">
        <v>11059</v>
      </c>
      <c r="K28" s="49">
        <v>3749</v>
      </c>
    </row>
    <row r="29" spans="1:11" ht="15.75">
      <c r="A29" s="48" t="s">
        <v>9</v>
      </c>
      <c r="B29" s="49">
        <v>1065050</v>
      </c>
      <c r="C29" s="25">
        <v>0.09469909995620927</v>
      </c>
      <c r="D29" s="48"/>
      <c r="E29" s="49">
        <v>29464</v>
      </c>
      <c r="F29" s="25">
        <v>0.07776522629617508</v>
      </c>
      <c r="G29" s="49">
        <v>276.64428900051644</v>
      </c>
      <c r="H29" s="48"/>
      <c r="I29" s="49">
        <v>71</v>
      </c>
      <c r="J29" s="49">
        <v>21541</v>
      </c>
      <c r="K29" s="49">
        <v>7852</v>
      </c>
    </row>
    <row r="30" spans="1:11" ht="15.75">
      <c r="A30" s="48" t="s">
        <v>10</v>
      </c>
      <c r="B30" s="49">
        <v>1174088</v>
      </c>
      <c r="C30" s="25">
        <v>0.10439423207303491</v>
      </c>
      <c r="D30" s="48"/>
      <c r="E30" s="49">
        <v>30276</v>
      </c>
      <c r="F30" s="25">
        <v>0.07990836245394368</v>
      </c>
      <c r="G30" s="49">
        <v>257.8682347490137</v>
      </c>
      <c r="H30" s="48"/>
      <c r="I30" s="49">
        <v>80</v>
      </c>
      <c r="J30" s="49">
        <v>20454</v>
      </c>
      <c r="K30" s="49">
        <v>9742</v>
      </c>
    </row>
    <row r="31" spans="1:11" ht="15.75">
      <c r="A31" s="48" t="s">
        <v>11</v>
      </c>
      <c r="B31" s="49">
        <v>948324</v>
      </c>
      <c r="C31" s="25">
        <v>0.0843203880257943</v>
      </c>
      <c r="D31" s="48"/>
      <c r="E31" s="49">
        <v>20178</v>
      </c>
      <c r="F31" s="25">
        <v>0.05325640565450112</v>
      </c>
      <c r="G31" s="49">
        <v>212.77538056613562</v>
      </c>
      <c r="H31" s="48"/>
      <c r="I31" s="49">
        <v>66</v>
      </c>
      <c r="J31" s="49">
        <v>12874</v>
      </c>
      <c r="K31" s="49">
        <v>7238</v>
      </c>
    </row>
    <row r="32" spans="1:11" ht="15.75">
      <c r="A32" s="48" t="s">
        <v>12</v>
      </c>
      <c r="B32" s="49">
        <v>331788</v>
      </c>
      <c r="C32" s="25">
        <v>0.02950098584692809</v>
      </c>
      <c r="D32" s="48"/>
      <c r="E32" s="49">
        <v>6014</v>
      </c>
      <c r="F32" s="25">
        <v>0.015872932084754172</v>
      </c>
      <c r="G32" s="49">
        <v>181.26032285676396</v>
      </c>
      <c r="H32" s="48"/>
      <c r="I32" s="49">
        <v>30</v>
      </c>
      <c r="J32" s="49">
        <v>3703</v>
      </c>
      <c r="K32" s="49">
        <v>2281</v>
      </c>
    </row>
    <row r="33" spans="1:11" ht="15.75">
      <c r="A33" s="48" t="s">
        <v>13</v>
      </c>
      <c r="B33" s="49">
        <v>242912</v>
      </c>
      <c r="C33" s="25">
        <v>0.02159856135257754</v>
      </c>
      <c r="D33" s="48"/>
      <c r="E33" s="49">
        <v>4058</v>
      </c>
      <c r="F33" s="25">
        <v>0.01071040212835591</v>
      </c>
      <c r="G33" s="49">
        <v>167.05638255829274</v>
      </c>
      <c r="H33" s="48"/>
      <c r="I33" s="49">
        <v>15</v>
      </c>
      <c r="J33" s="49">
        <v>2321</v>
      </c>
      <c r="K33" s="49">
        <v>1722</v>
      </c>
    </row>
    <row r="34" spans="1:11" ht="15.75">
      <c r="A34" s="48" t="s">
        <v>14</v>
      </c>
      <c r="B34" s="49">
        <v>201106</v>
      </c>
      <c r="C34" s="25">
        <v>0.0178813738282648</v>
      </c>
      <c r="D34" s="48"/>
      <c r="E34" s="49">
        <v>3377</v>
      </c>
      <c r="F34" s="25">
        <v>0.008913018232493323</v>
      </c>
      <c r="G34" s="49">
        <v>167.9213946873788</v>
      </c>
      <c r="H34" s="48"/>
      <c r="I34" s="49">
        <v>18</v>
      </c>
      <c r="J34" s="49">
        <v>1904</v>
      </c>
      <c r="K34" s="49">
        <v>1455</v>
      </c>
    </row>
    <row r="35" spans="1:11" ht="15.75">
      <c r="A35" s="48" t="s">
        <v>15</v>
      </c>
      <c r="B35" s="49">
        <v>173871</v>
      </c>
      <c r="C35" s="25">
        <v>0.01545976922068078</v>
      </c>
      <c r="D35" s="48"/>
      <c r="E35" s="49">
        <v>2977</v>
      </c>
      <c r="F35" s="25">
        <v>0.007857286135070364</v>
      </c>
      <c r="G35" s="49">
        <v>171.21889216718142</v>
      </c>
      <c r="H35" s="48"/>
      <c r="I35" s="49">
        <v>30</v>
      </c>
      <c r="J35" s="49">
        <v>1647</v>
      </c>
      <c r="K35" s="49">
        <v>1300</v>
      </c>
    </row>
    <row r="36" spans="1:11" ht="15.75">
      <c r="A36" s="48" t="s">
        <v>16</v>
      </c>
      <c r="B36" s="49">
        <v>182797</v>
      </c>
      <c r="C36" s="25">
        <v>0.016253426012577052</v>
      </c>
      <c r="D36" s="48"/>
      <c r="E36" s="49">
        <v>2884</v>
      </c>
      <c r="F36" s="25">
        <v>0.007611828422419527</v>
      </c>
      <c r="G36" s="49">
        <v>157.77064175013814</v>
      </c>
      <c r="H36" s="48"/>
      <c r="I36" s="49">
        <v>27</v>
      </c>
      <c r="J36" s="49">
        <v>1666</v>
      </c>
      <c r="K36" s="49">
        <v>1191</v>
      </c>
    </row>
    <row r="37" spans="1:11" ht="15.75">
      <c r="A37" s="48" t="s">
        <v>20</v>
      </c>
      <c r="B37" s="60">
        <v>0</v>
      </c>
      <c r="C37" s="25">
        <v>0</v>
      </c>
      <c r="D37" s="48"/>
      <c r="E37" s="49">
        <v>621</v>
      </c>
      <c r="F37" s="25">
        <v>0.002</v>
      </c>
      <c r="G37" s="51" t="s">
        <v>18</v>
      </c>
      <c r="H37" s="48"/>
      <c r="I37" s="60">
        <v>0</v>
      </c>
      <c r="J37" s="49">
        <v>216</v>
      </c>
      <c r="K37" s="49">
        <v>405</v>
      </c>
    </row>
    <row r="38" spans="1:11" ht="15.75">
      <c r="A38" s="48"/>
      <c r="B38" s="49"/>
      <c r="C38" s="25"/>
      <c r="D38" s="48"/>
      <c r="E38" s="49"/>
      <c r="F38" s="25"/>
      <c r="G38" s="49"/>
      <c r="H38" s="48"/>
      <c r="I38" s="49"/>
      <c r="J38" s="49"/>
      <c r="K38" s="49"/>
    </row>
    <row r="39" spans="1:11" ht="15.75">
      <c r="A39" s="52" t="s">
        <v>21</v>
      </c>
      <c r="B39" s="60">
        <v>0</v>
      </c>
      <c r="C39" s="25">
        <v>0</v>
      </c>
      <c r="D39" s="48"/>
      <c r="E39" s="49">
        <v>166</v>
      </c>
      <c r="F39" s="25">
        <v>0</v>
      </c>
      <c r="G39" s="51" t="s">
        <v>18</v>
      </c>
      <c r="H39" s="48"/>
      <c r="I39" s="49">
        <v>15</v>
      </c>
      <c r="J39" s="49">
        <v>98</v>
      </c>
      <c r="K39" s="49">
        <v>53</v>
      </c>
    </row>
    <row r="40" spans="1:11" ht="15.75">
      <c r="A40" s="53"/>
      <c r="B40" s="54"/>
      <c r="C40" s="55"/>
      <c r="D40" s="53"/>
      <c r="E40" s="54"/>
      <c r="F40" s="55"/>
      <c r="G40" s="54"/>
      <c r="H40" s="53"/>
      <c r="I40" s="54"/>
      <c r="J40" s="54"/>
      <c r="K40" s="54"/>
    </row>
    <row r="41" spans="1:11" ht="15.75">
      <c r="A41" s="52" t="s">
        <v>22</v>
      </c>
      <c r="B41" s="49"/>
      <c r="C41" s="50"/>
      <c r="D41" s="48"/>
      <c r="E41" s="49"/>
      <c r="F41" s="50"/>
      <c r="G41" s="49"/>
      <c r="H41" s="48"/>
      <c r="I41" s="49"/>
      <c r="J41" s="49"/>
      <c r="K41" s="49"/>
    </row>
    <row r="42" spans="1:11" ht="15.75">
      <c r="A42" s="48"/>
      <c r="B42" s="49"/>
      <c r="C42" s="50"/>
      <c r="D42" s="48"/>
      <c r="E42" s="49"/>
      <c r="F42" s="50"/>
      <c r="G42" s="49"/>
      <c r="H42" s="48"/>
      <c r="I42" s="49"/>
      <c r="J42" s="49"/>
      <c r="K42" s="49"/>
    </row>
    <row r="43" spans="1:11" ht="15.75">
      <c r="A43" s="52" t="s">
        <v>23</v>
      </c>
      <c r="B43" s="49"/>
      <c r="C43" s="50"/>
      <c r="D43" s="48"/>
      <c r="E43" s="49"/>
      <c r="F43" s="50"/>
      <c r="G43" s="49"/>
      <c r="H43" s="48"/>
      <c r="I43" s="49"/>
      <c r="J43" s="49"/>
      <c r="K43" s="49"/>
    </row>
    <row r="44" spans="1:11" ht="37.5" customHeight="1">
      <c r="A44" s="61" t="s">
        <v>40</v>
      </c>
      <c r="B44" s="61"/>
      <c r="C44" s="61"/>
      <c r="D44" s="61"/>
      <c r="E44" s="61"/>
      <c r="F44" s="61"/>
      <c r="G44" s="61"/>
      <c r="H44" s="61"/>
      <c r="I44" s="61"/>
      <c r="J44" s="61"/>
      <c r="K44" s="61"/>
    </row>
    <row r="45" spans="1:11" ht="15.75">
      <c r="A45" s="48"/>
      <c r="B45" s="49"/>
      <c r="C45" s="50"/>
      <c r="D45" s="48"/>
      <c r="E45" s="49"/>
      <c r="F45" s="50"/>
      <c r="G45" s="49"/>
      <c r="H45" s="48"/>
      <c r="I45" s="49"/>
      <c r="J45" s="49"/>
      <c r="K45" s="49"/>
    </row>
    <row r="46" spans="1:11" ht="15.75">
      <c r="A46" s="48" t="s">
        <v>27</v>
      </c>
      <c r="B46" s="52"/>
      <c r="C46" s="52"/>
      <c r="D46" s="48"/>
      <c r="E46" s="52"/>
      <c r="F46" s="48"/>
      <c r="G46" s="48"/>
      <c r="H46" s="48"/>
      <c r="I46" s="48"/>
      <c r="J46" s="48"/>
      <c r="K46" s="48"/>
    </row>
    <row r="47" spans="1:11" ht="15.75">
      <c r="A47" s="48"/>
      <c r="B47" s="52"/>
      <c r="C47" s="48"/>
      <c r="D47" s="48"/>
      <c r="E47" s="48"/>
      <c r="F47" s="48"/>
      <c r="G47" s="48"/>
      <c r="H47" s="48"/>
      <c r="I47" s="48"/>
      <c r="J47" s="48"/>
      <c r="K47" s="48"/>
    </row>
    <row r="48" spans="1:11" ht="15.75">
      <c r="A48" s="56"/>
      <c r="B48" s="57"/>
      <c r="C48" s="58"/>
      <c r="D48" s="59"/>
      <c r="E48" s="57"/>
      <c r="F48" s="58"/>
      <c r="G48" s="59"/>
      <c r="H48" s="57"/>
      <c r="I48" s="57"/>
      <c r="J48" s="57"/>
      <c r="K48" s="39"/>
    </row>
    <row r="49" spans="1:11" ht="15.75">
      <c r="A49" s="48"/>
      <c r="B49" s="49"/>
      <c r="C49" s="50"/>
      <c r="D49" s="48"/>
      <c r="E49" s="49"/>
      <c r="F49" s="50"/>
      <c r="G49" s="48"/>
      <c r="H49" s="49"/>
      <c r="I49" s="49"/>
      <c r="J49" s="49"/>
      <c r="K49" s="31"/>
    </row>
    <row r="50" spans="1:11" ht="15.75">
      <c r="A50" s="52"/>
      <c r="B50" s="49"/>
      <c r="C50" s="50"/>
      <c r="D50" s="48"/>
      <c r="E50" s="49"/>
      <c r="F50" s="50"/>
      <c r="G50" s="48"/>
      <c r="H50" s="49"/>
      <c r="I50" s="49"/>
      <c r="J50" s="49"/>
      <c r="K50" s="31"/>
    </row>
    <row r="51" spans="1:11" ht="15.75">
      <c r="A51" s="48"/>
      <c r="B51" s="49"/>
      <c r="C51" s="50"/>
      <c r="D51" s="48"/>
      <c r="E51" s="49"/>
      <c r="F51" s="50"/>
      <c r="G51" s="48"/>
      <c r="H51" s="49"/>
      <c r="I51" s="49"/>
      <c r="J51" s="49"/>
      <c r="K51" s="31"/>
    </row>
    <row r="52" spans="1:11" ht="15.75">
      <c r="A52" s="48"/>
      <c r="B52" s="49"/>
      <c r="C52" s="50"/>
      <c r="D52" s="48"/>
      <c r="E52" s="49"/>
      <c r="F52" s="50"/>
      <c r="G52" s="48"/>
      <c r="H52" s="49"/>
      <c r="I52" s="49"/>
      <c r="J52" s="49"/>
      <c r="K52" s="31"/>
    </row>
    <row r="53" spans="1:11" ht="15.75">
      <c r="A53" s="48"/>
      <c r="B53" s="52"/>
      <c r="C53" s="52"/>
      <c r="D53" s="48"/>
      <c r="E53" s="52"/>
      <c r="F53" s="48"/>
      <c r="G53" s="48"/>
      <c r="H53" s="48"/>
      <c r="I53" s="48"/>
      <c r="J53" s="48"/>
      <c r="K53" s="30"/>
    </row>
    <row r="54" spans="1:11" ht="15.75">
      <c r="A54" s="48"/>
      <c r="B54" s="52"/>
      <c r="C54" s="48"/>
      <c r="D54" s="48"/>
      <c r="E54" s="48"/>
      <c r="F54" s="48"/>
      <c r="G54" s="48"/>
      <c r="H54" s="48"/>
      <c r="I54" s="48"/>
      <c r="J54" s="48"/>
      <c r="K54" s="30"/>
    </row>
    <row r="55" spans="1:11" ht="15.75">
      <c r="A55" s="48"/>
      <c r="B55" s="48"/>
      <c r="C55" s="52"/>
      <c r="D55" s="48"/>
      <c r="E55" s="52"/>
      <c r="F55" s="52"/>
      <c r="G55" s="48"/>
      <c r="H55" s="52"/>
      <c r="I55" s="52"/>
      <c r="J55" s="52"/>
      <c r="K55" s="30"/>
    </row>
    <row r="56" spans="1:11" ht="15.75">
      <c r="A56" s="30"/>
      <c r="B56" s="30"/>
      <c r="C56" s="35"/>
      <c r="D56" s="30"/>
      <c r="E56" s="35"/>
      <c r="F56" s="30"/>
      <c r="G56" s="30"/>
      <c r="H56" s="30"/>
      <c r="I56" s="30"/>
      <c r="J56" s="30"/>
      <c r="K56" s="30"/>
    </row>
  </sheetData>
  <sheetProtection/>
  <mergeCells count="4">
    <mergeCell ref="B4:C4"/>
    <mergeCell ref="E4:G4"/>
    <mergeCell ref="I4:K4"/>
    <mergeCell ref="A44:K44"/>
  </mergeCells>
  <printOptions/>
  <pageMargins left="0.7" right="0.7" top="0.75" bottom="0.75" header="0.3" footer="0.3"/>
  <pageSetup fitToHeight="2" fitToWidth="1" horizontalDpi="1200" verticalDpi="1200" orientation="landscape" scale="82" r:id="rId1"/>
</worksheet>
</file>

<file path=xl/worksheets/sheet8.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A1" sqref="A1"/>
    </sheetView>
  </sheetViews>
  <sheetFormatPr defaultColWidth="8.88671875" defaultRowHeight="15.75"/>
  <cols>
    <col min="1" max="1" width="18.77734375" style="0" customWidth="1"/>
    <col min="2" max="3" width="12.77734375" style="0" customWidth="1"/>
    <col min="4" max="4" width="3.77734375" style="0" customWidth="1"/>
    <col min="5" max="7" width="12.77734375" style="0" customWidth="1"/>
    <col min="8" max="8" width="3.77734375" style="0" customWidth="1"/>
    <col min="9" max="16384" width="12.77734375" style="0" customWidth="1"/>
  </cols>
  <sheetData>
    <row r="1" spans="1:11" ht="20.25">
      <c r="A1" s="21" t="s">
        <v>28</v>
      </c>
      <c r="B1" s="1"/>
      <c r="C1" s="1"/>
      <c r="D1" s="2"/>
      <c r="E1" s="1"/>
      <c r="F1" s="1"/>
      <c r="G1" s="2"/>
      <c r="H1" s="2"/>
      <c r="I1" s="2"/>
      <c r="J1" s="2"/>
      <c r="K1" s="25"/>
    </row>
    <row r="2" spans="1:11" ht="20.25">
      <c r="A2" s="21" t="s">
        <v>46</v>
      </c>
      <c r="B2" s="1"/>
      <c r="C2" s="1"/>
      <c r="D2" s="2"/>
      <c r="E2" s="1"/>
      <c r="F2" s="2"/>
      <c r="G2" s="2"/>
      <c r="H2" s="2"/>
      <c r="I2" s="2"/>
      <c r="J2" s="2"/>
      <c r="K2" s="40"/>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31.5">
      <c r="A5" s="8" t="s">
        <v>33</v>
      </c>
      <c r="B5" s="9" t="s">
        <v>0</v>
      </c>
      <c r="C5" s="9" t="s">
        <v>1</v>
      </c>
      <c r="D5" s="10"/>
      <c r="E5" s="9" t="s">
        <v>0</v>
      </c>
      <c r="F5" s="9" t="s">
        <v>1</v>
      </c>
      <c r="G5" s="9" t="s">
        <v>30</v>
      </c>
      <c r="H5" s="10"/>
      <c r="I5" s="9" t="s">
        <v>2</v>
      </c>
      <c r="J5" s="22" t="s">
        <v>32</v>
      </c>
      <c r="K5" s="22" t="s">
        <v>31</v>
      </c>
    </row>
    <row r="6" spans="1:11" ht="15.75">
      <c r="A6" s="2"/>
      <c r="B6" s="2"/>
      <c r="C6" s="2"/>
      <c r="D6" s="2"/>
      <c r="E6" s="2"/>
      <c r="F6" s="2"/>
      <c r="G6" s="2"/>
      <c r="H6" s="2"/>
      <c r="I6" s="2"/>
      <c r="J6" s="2"/>
      <c r="K6" s="2"/>
    </row>
    <row r="7" spans="1:11" ht="15.75">
      <c r="A7" s="28" t="s">
        <v>3</v>
      </c>
      <c r="B7" s="29">
        <v>11356988</v>
      </c>
      <c r="C7" s="24">
        <v>1</v>
      </c>
      <c r="D7" s="30"/>
      <c r="E7" s="29">
        <v>403591</v>
      </c>
      <c r="F7" s="24">
        <v>1</v>
      </c>
      <c r="G7" s="29">
        <v>355.3679901748597</v>
      </c>
      <c r="I7" s="29">
        <v>1968</v>
      </c>
      <c r="J7" s="29">
        <v>286083</v>
      </c>
      <c r="K7" s="29">
        <v>115540</v>
      </c>
    </row>
    <row r="8" spans="1:11" ht="15.75">
      <c r="A8" s="30"/>
      <c r="B8" s="31"/>
      <c r="C8" s="32"/>
      <c r="D8" s="30"/>
      <c r="E8" s="31"/>
      <c r="F8" s="32"/>
      <c r="G8" s="31"/>
      <c r="I8" s="31"/>
      <c r="J8" s="31"/>
      <c r="K8" s="31"/>
    </row>
    <row r="9" spans="1:11" ht="15.75">
      <c r="A9" s="28" t="s">
        <v>4</v>
      </c>
      <c r="B9" s="29">
        <v>5950007</v>
      </c>
      <c r="C9" s="25">
        <v>0.5239071310104404</v>
      </c>
      <c r="D9" s="30"/>
      <c r="E9" s="29">
        <v>249482</v>
      </c>
      <c r="F9" s="25">
        <v>0.6181555089186825</v>
      </c>
      <c r="G9" s="29">
        <v>419.2969857010252</v>
      </c>
      <c r="I9" s="29">
        <v>1472</v>
      </c>
      <c r="J9" s="29">
        <v>178375</v>
      </c>
      <c r="K9" s="29">
        <v>69635</v>
      </c>
    </row>
    <row r="10" spans="1:11" ht="15.75">
      <c r="A10" s="28" t="s">
        <v>5</v>
      </c>
      <c r="B10" s="31">
        <v>79082</v>
      </c>
      <c r="C10" s="25">
        <v>0.006963289914544244</v>
      </c>
      <c r="D10" s="30"/>
      <c r="E10" s="31">
        <v>7473</v>
      </c>
      <c r="F10" s="25">
        <v>0.018516270184419373</v>
      </c>
      <c r="G10" s="29">
        <v>944.968513694646</v>
      </c>
      <c r="I10" s="29">
        <v>62</v>
      </c>
      <c r="J10" s="29">
        <v>5277</v>
      </c>
      <c r="K10" s="29">
        <v>2134</v>
      </c>
    </row>
    <row r="11" spans="1:11" ht="15.75">
      <c r="A11" s="28" t="s">
        <v>6</v>
      </c>
      <c r="B11" s="31">
        <v>243156</v>
      </c>
      <c r="C11" s="25">
        <v>0.02141025419767988</v>
      </c>
      <c r="D11" s="30"/>
      <c r="E11" s="31">
        <v>18379</v>
      </c>
      <c r="F11" s="25">
        <v>0.045538676531439004</v>
      </c>
      <c r="G11" s="29">
        <v>755.8522101038017</v>
      </c>
      <c r="I11" s="29">
        <v>124</v>
      </c>
      <c r="J11" s="29">
        <v>13543</v>
      </c>
      <c r="K11" s="29">
        <v>4712</v>
      </c>
    </row>
    <row r="12" spans="1:11" ht="15.75">
      <c r="A12" s="28" t="s">
        <v>7</v>
      </c>
      <c r="B12" s="31">
        <v>379332</v>
      </c>
      <c r="C12" s="25">
        <v>0.03340075731347079</v>
      </c>
      <c r="D12" s="30"/>
      <c r="E12" s="31">
        <v>23875</v>
      </c>
      <c r="F12" s="25">
        <v>0.0591564232106266</v>
      </c>
      <c r="G12" s="29">
        <v>629.3958853985428</v>
      </c>
      <c r="I12" s="29">
        <v>165</v>
      </c>
      <c r="J12" s="29">
        <v>17957</v>
      </c>
      <c r="K12" s="29">
        <v>5753</v>
      </c>
    </row>
    <row r="13" spans="1:11" ht="15.75">
      <c r="A13" s="28" t="s">
        <v>8</v>
      </c>
      <c r="B13" s="31">
        <v>515629</v>
      </c>
      <c r="C13" s="25">
        <v>0.045401914662584836</v>
      </c>
      <c r="D13" s="30"/>
      <c r="E13" s="31">
        <v>26443</v>
      </c>
      <c r="F13" s="25">
        <v>0.06551930047994133</v>
      </c>
      <c r="G13" s="29">
        <v>512.8299610766657</v>
      </c>
      <c r="I13" s="29">
        <v>141</v>
      </c>
      <c r="J13" s="29">
        <v>20116</v>
      </c>
      <c r="K13" s="29">
        <v>6186</v>
      </c>
    </row>
    <row r="14" spans="1:11" ht="15.75">
      <c r="A14" s="28" t="s">
        <v>9</v>
      </c>
      <c r="B14" s="31">
        <v>1237998</v>
      </c>
      <c r="C14" s="25">
        <v>0.10900759955016243</v>
      </c>
      <c r="D14" s="30"/>
      <c r="E14" s="31">
        <v>53779</v>
      </c>
      <c r="F14" s="25">
        <v>0.13325123701965605</v>
      </c>
      <c r="G14" s="29">
        <v>434.4029634942868</v>
      </c>
      <c r="I14" s="29">
        <v>296</v>
      </c>
      <c r="J14" s="29">
        <v>40519</v>
      </c>
      <c r="K14" s="29">
        <v>12964</v>
      </c>
    </row>
    <row r="15" spans="1:11" ht="15.75">
      <c r="A15" s="28" t="s">
        <v>10</v>
      </c>
      <c r="B15" s="31">
        <v>1306688</v>
      </c>
      <c r="C15" s="25">
        <v>0.11505585812012833</v>
      </c>
      <c r="D15" s="30"/>
      <c r="E15" s="31">
        <v>51810</v>
      </c>
      <c r="F15" s="25">
        <v>0.1283725355619922</v>
      </c>
      <c r="G15" s="29">
        <v>396.49862859381886</v>
      </c>
      <c r="I15" s="29">
        <v>271</v>
      </c>
      <c r="J15" s="29">
        <v>37440</v>
      </c>
      <c r="K15" s="29">
        <v>14099</v>
      </c>
    </row>
    <row r="16" spans="1:11" ht="15.75">
      <c r="A16" s="28" t="s">
        <v>11</v>
      </c>
      <c r="B16" s="31">
        <v>999444</v>
      </c>
      <c r="C16" s="25">
        <v>0.0880025584248218</v>
      </c>
      <c r="D16" s="30"/>
      <c r="E16" s="31">
        <v>33829</v>
      </c>
      <c r="F16" s="25">
        <v>0.08382000589705917</v>
      </c>
      <c r="G16" s="29">
        <v>338.478193875795</v>
      </c>
      <c r="I16" s="29">
        <v>176</v>
      </c>
      <c r="J16" s="29">
        <v>22826</v>
      </c>
      <c r="K16" s="29">
        <v>10827</v>
      </c>
    </row>
    <row r="17" spans="1:11" ht="15.75">
      <c r="A17" s="28" t="s">
        <v>12</v>
      </c>
      <c r="B17" s="31">
        <v>344000</v>
      </c>
      <c r="C17" s="25">
        <v>0.030289721183116514</v>
      </c>
      <c r="D17" s="30"/>
      <c r="E17" s="31">
        <v>10357</v>
      </c>
      <c r="F17" s="25">
        <v>0.02566211833266847</v>
      </c>
      <c r="G17" s="29">
        <v>301.0755813953488</v>
      </c>
      <c r="I17" s="29">
        <v>59</v>
      </c>
      <c r="J17" s="29">
        <v>6767</v>
      </c>
      <c r="K17" s="29">
        <v>3531</v>
      </c>
    </row>
    <row r="18" spans="1:11" ht="15.75">
      <c r="A18" s="28" t="s">
        <v>13</v>
      </c>
      <c r="B18" s="31">
        <v>261158</v>
      </c>
      <c r="C18" s="25">
        <v>0.022995357571919596</v>
      </c>
      <c r="D18" s="30"/>
      <c r="E18" s="31">
        <v>7131</v>
      </c>
      <c r="F18" s="25">
        <v>0.017668877650889144</v>
      </c>
      <c r="G18" s="29">
        <v>273.05309429540733</v>
      </c>
      <c r="I18" s="29">
        <v>50</v>
      </c>
      <c r="J18" s="29">
        <v>4490</v>
      </c>
      <c r="K18" s="29">
        <v>2591</v>
      </c>
    </row>
    <row r="19" spans="1:11" ht="15.75">
      <c r="A19" s="28" t="s">
        <v>14</v>
      </c>
      <c r="B19" s="31">
        <v>216896</v>
      </c>
      <c r="C19" s="25">
        <v>0.019098021412015227</v>
      </c>
      <c r="D19" s="30"/>
      <c r="E19" s="31">
        <v>5663</v>
      </c>
      <c r="F19" s="25">
        <v>0.01403153192216873</v>
      </c>
      <c r="G19" s="29">
        <v>261.092874004131</v>
      </c>
      <c r="I19" s="29">
        <v>38</v>
      </c>
      <c r="J19" s="29">
        <v>3414</v>
      </c>
      <c r="K19" s="29">
        <v>2211</v>
      </c>
    </row>
    <row r="20" spans="1:11" ht="15.75">
      <c r="A20" s="28" t="s">
        <v>15</v>
      </c>
      <c r="B20" s="31">
        <v>178398</v>
      </c>
      <c r="C20" s="25">
        <v>0.015708214184958196</v>
      </c>
      <c r="D20" s="30"/>
      <c r="E20" s="31">
        <v>4431</v>
      </c>
      <c r="F20" s="25">
        <v>0.0109789365967031</v>
      </c>
      <c r="G20" s="29">
        <v>248.37722395990986</v>
      </c>
      <c r="I20" s="29">
        <v>31</v>
      </c>
      <c r="J20" s="29">
        <v>2536</v>
      </c>
      <c r="K20" s="29">
        <v>1864</v>
      </c>
    </row>
    <row r="21" spans="1:11" ht="15.75">
      <c r="A21" s="28" t="s">
        <v>16</v>
      </c>
      <c r="B21" s="31">
        <v>188226</v>
      </c>
      <c r="C21" s="25">
        <v>0.01657358447503863</v>
      </c>
      <c r="D21" s="30"/>
      <c r="E21" s="31">
        <v>4264</v>
      </c>
      <c r="F21" s="25">
        <v>0.010565151353721961</v>
      </c>
      <c r="G21" s="29">
        <v>226.5361852241454</v>
      </c>
      <c r="I21" s="29">
        <v>58</v>
      </c>
      <c r="J21" s="29">
        <v>2534</v>
      </c>
      <c r="K21" s="29">
        <v>1672</v>
      </c>
    </row>
    <row r="22" spans="1:11" ht="15.75">
      <c r="A22" s="28" t="s">
        <v>17</v>
      </c>
      <c r="B22" s="40">
        <v>0</v>
      </c>
      <c r="C22" s="25">
        <v>0</v>
      </c>
      <c r="D22" s="30"/>
      <c r="E22" s="31">
        <v>2048</v>
      </c>
      <c r="F22" s="25">
        <v>0.0050744441773974145</v>
      </c>
      <c r="G22" s="33" t="s">
        <v>18</v>
      </c>
      <c r="I22" s="29">
        <v>1</v>
      </c>
      <c r="J22" s="29">
        <v>956</v>
      </c>
      <c r="K22" s="29">
        <v>1091</v>
      </c>
    </row>
    <row r="23" spans="1:11" ht="15.75">
      <c r="A23" s="30"/>
      <c r="B23" s="31"/>
      <c r="C23" s="25"/>
      <c r="D23" s="30"/>
      <c r="E23" s="29"/>
      <c r="F23" s="25"/>
      <c r="G23" s="29"/>
      <c r="I23" s="29"/>
      <c r="J23" s="29"/>
      <c r="K23" s="29"/>
    </row>
    <row r="24" spans="1:11" ht="15.75">
      <c r="A24" s="28" t="s">
        <v>19</v>
      </c>
      <c r="B24" s="29">
        <v>5406981</v>
      </c>
      <c r="C24" s="25">
        <v>0.47609286898955944</v>
      </c>
      <c r="D24" s="30"/>
      <c r="E24" s="29">
        <v>153903</v>
      </c>
      <c r="F24" s="25">
        <v>0.38170866545586996</v>
      </c>
      <c r="G24" s="29">
        <v>284.63758241428997</v>
      </c>
      <c r="I24" s="29">
        <v>444</v>
      </c>
      <c r="J24" s="29">
        <v>107621</v>
      </c>
      <c r="K24" s="29">
        <v>45838</v>
      </c>
    </row>
    <row r="25" spans="1:11" ht="15.75">
      <c r="A25" s="28" t="s">
        <v>5</v>
      </c>
      <c r="B25" s="31">
        <v>68411</v>
      </c>
      <c r="C25" s="25">
        <v>0.006023692197262162</v>
      </c>
      <c r="D25" s="30"/>
      <c r="E25" s="31">
        <v>5714</v>
      </c>
      <c r="F25" s="25">
        <v>0.014157897475414467</v>
      </c>
      <c r="G25" s="29">
        <v>835.2457938050899</v>
      </c>
      <c r="I25" s="29">
        <v>13</v>
      </c>
      <c r="J25" s="29">
        <v>4162</v>
      </c>
      <c r="K25" s="29">
        <v>1539</v>
      </c>
    </row>
    <row r="26" spans="1:11" ht="15.75">
      <c r="A26" s="28" t="s">
        <v>6</v>
      </c>
      <c r="B26" s="31">
        <v>206316</v>
      </c>
      <c r="C26" s="25">
        <v>0.018166436382604262</v>
      </c>
      <c r="D26" s="30"/>
      <c r="E26" s="31">
        <v>12967</v>
      </c>
      <c r="F26" s="25">
        <v>0.03212906135171498</v>
      </c>
      <c r="G26" s="29">
        <v>628.501909691929</v>
      </c>
      <c r="I26" s="29">
        <v>38</v>
      </c>
      <c r="J26" s="29">
        <v>9698</v>
      </c>
      <c r="K26" s="29">
        <v>3231</v>
      </c>
    </row>
    <row r="27" spans="1:11" ht="15.75">
      <c r="A27" s="28" t="s">
        <v>7</v>
      </c>
      <c r="B27" s="31">
        <v>330501</v>
      </c>
      <c r="C27" s="25">
        <v>0.02910111378122439</v>
      </c>
      <c r="D27" s="30"/>
      <c r="E27" s="31">
        <v>15695</v>
      </c>
      <c r="F27" s="25">
        <v>0.03888837957238888</v>
      </c>
      <c r="G27" s="29">
        <v>474.88509868351383</v>
      </c>
      <c r="I27" s="29">
        <v>45</v>
      </c>
      <c r="J27" s="29">
        <v>11505</v>
      </c>
      <c r="K27" s="29">
        <v>4145</v>
      </c>
    </row>
    <row r="28" spans="1:11" ht="15.75">
      <c r="A28" s="28" t="s">
        <v>8</v>
      </c>
      <c r="B28" s="31">
        <v>458571</v>
      </c>
      <c r="C28" s="25">
        <v>0.04037787131588059</v>
      </c>
      <c r="D28" s="30"/>
      <c r="E28" s="31">
        <v>15607</v>
      </c>
      <c r="F28" s="25">
        <v>0.038670337049141336</v>
      </c>
      <c r="G28" s="29">
        <v>340.3398819375843</v>
      </c>
      <c r="I28" s="29">
        <v>30</v>
      </c>
      <c r="J28" s="29">
        <v>11755</v>
      </c>
      <c r="K28" s="29">
        <v>3822</v>
      </c>
    </row>
    <row r="29" spans="1:11" ht="15.75">
      <c r="A29" s="28" t="s">
        <v>9</v>
      </c>
      <c r="B29" s="31">
        <v>1108752</v>
      </c>
      <c r="C29" s="25">
        <v>0.09762729343378722</v>
      </c>
      <c r="D29" s="30"/>
      <c r="E29" s="31">
        <v>32632</v>
      </c>
      <c r="F29" s="25">
        <v>0.08085413202970333</v>
      </c>
      <c r="G29" s="29">
        <v>294.31288511768184</v>
      </c>
      <c r="I29" s="29">
        <v>84</v>
      </c>
      <c r="J29" s="29">
        <v>24028</v>
      </c>
      <c r="K29" s="29">
        <v>8520</v>
      </c>
    </row>
    <row r="30" spans="1:11" ht="15.75">
      <c r="A30" s="28" t="s">
        <v>10</v>
      </c>
      <c r="B30" s="31">
        <v>1176967</v>
      </c>
      <c r="C30" s="25">
        <v>0.10363372753409619</v>
      </c>
      <c r="D30" s="30"/>
      <c r="E30" s="31">
        <v>31114</v>
      </c>
      <c r="F30" s="25">
        <v>0.07709289850368319</v>
      </c>
      <c r="G30" s="29">
        <v>264.3574543721277</v>
      </c>
      <c r="I30" s="29">
        <v>84</v>
      </c>
      <c r="J30" s="29">
        <v>21493</v>
      </c>
      <c r="K30" s="29">
        <v>9537</v>
      </c>
    </row>
    <row r="31" spans="1:11" ht="15.75">
      <c r="A31" s="28" t="s">
        <v>11</v>
      </c>
      <c r="B31" s="31">
        <v>929496</v>
      </c>
      <c r="C31" s="25">
        <v>0.08184353104890135</v>
      </c>
      <c r="D31" s="30"/>
      <c r="E31" s="31">
        <v>20346</v>
      </c>
      <c r="F31" s="25">
        <v>0.05041242247721084</v>
      </c>
      <c r="G31" s="29">
        <v>218.89281933434896</v>
      </c>
      <c r="I31" s="29">
        <v>65</v>
      </c>
      <c r="J31" s="29">
        <v>13205</v>
      </c>
      <c r="K31" s="29">
        <v>7076</v>
      </c>
    </row>
    <row r="32" spans="1:11" ht="15.75">
      <c r="A32" s="28" t="s">
        <v>12</v>
      </c>
      <c r="B32" s="31">
        <v>323921</v>
      </c>
      <c r="C32" s="25">
        <v>0.028521734812082217</v>
      </c>
      <c r="D32" s="30"/>
      <c r="E32" s="31">
        <v>5968</v>
      </c>
      <c r="F32" s="25">
        <v>0.014787247485697154</v>
      </c>
      <c r="G32" s="29">
        <v>184.2424541786423</v>
      </c>
      <c r="I32" s="29">
        <v>15</v>
      </c>
      <c r="J32" s="29">
        <v>3721</v>
      </c>
      <c r="K32" s="29">
        <v>2232</v>
      </c>
    </row>
    <row r="33" spans="1:11" ht="15.75">
      <c r="A33" s="28" t="s">
        <v>13</v>
      </c>
      <c r="B33" s="31">
        <v>239514</v>
      </c>
      <c r="C33" s="25">
        <v>0.02108957057980514</v>
      </c>
      <c r="D33" s="30"/>
      <c r="E33" s="31">
        <v>4021</v>
      </c>
      <c r="F33" s="25">
        <v>0.009963056658845218</v>
      </c>
      <c r="G33" s="29">
        <v>167.8816269612632</v>
      </c>
      <c r="I33" s="29">
        <v>15</v>
      </c>
      <c r="J33" s="29">
        <v>2388</v>
      </c>
      <c r="K33" s="29">
        <v>1618</v>
      </c>
    </row>
    <row r="34" spans="1:11" ht="15.75">
      <c r="A34" s="28" t="s">
        <v>14</v>
      </c>
      <c r="B34" s="31">
        <v>205979</v>
      </c>
      <c r="C34" s="25">
        <v>0.018136763022026613</v>
      </c>
      <c r="D34" s="30"/>
      <c r="E34" s="31">
        <v>3413</v>
      </c>
      <c r="F34" s="25">
        <v>0.00845658104368036</v>
      </c>
      <c r="G34" s="29">
        <v>165.69650304157219</v>
      </c>
      <c r="I34" s="29">
        <v>14</v>
      </c>
      <c r="J34" s="29">
        <v>2003</v>
      </c>
      <c r="K34" s="29">
        <v>1396</v>
      </c>
    </row>
    <row r="35" spans="1:11" ht="15.75">
      <c r="A35" s="28" t="s">
        <v>15</v>
      </c>
      <c r="B35" s="31">
        <v>176895</v>
      </c>
      <c r="C35" s="25">
        <v>0.015575872757812194</v>
      </c>
      <c r="D35" s="30"/>
      <c r="E35" s="31">
        <v>2992</v>
      </c>
      <c r="F35" s="25">
        <v>0.0074134457904165355</v>
      </c>
      <c r="G35" s="29">
        <v>169.13988524265807</v>
      </c>
      <c r="I35" s="29">
        <v>11</v>
      </c>
      <c r="J35" s="29">
        <v>1762</v>
      </c>
      <c r="K35" s="29">
        <v>1219</v>
      </c>
    </row>
    <row r="36" spans="1:11" ht="15.75">
      <c r="A36" s="28" t="s">
        <v>16</v>
      </c>
      <c r="B36" s="31">
        <v>181658</v>
      </c>
      <c r="C36" s="25">
        <v>0.015995262124077265</v>
      </c>
      <c r="D36" s="30"/>
      <c r="E36" s="31">
        <v>2778</v>
      </c>
      <c r="F36" s="25">
        <v>0.006883206017973642</v>
      </c>
      <c r="G36" s="29">
        <v>152.9247266842088</v>
      </c>
      <c r="I36" s="29">
        <v>30</v>
      </c>
      <c r="J36" s="29">
        <v>1673</v>
      </c>
      <c r="K36" s="29">
        <v>1075</v>
      </c>
    </row>
    <row r="37" spans="1:11" ht="15.75">
      <c r="A37" s="28" t="s">
        <v>20</v>
      </c>
      <c r="B37" s="40">
        <v>0</v>
      </c>
      <c r="C37" s="25">
        <v>0</v>
      </c>
      <c r="D37" s="30"/>
      <c r="E37" s="31">
        <v>656</v>
      </c>
      <c r="F37" s="25">
        <v>0.002</v>
      </c>
      <c r="G37" s="33" t="s">
        <v>18</v>
      </c>
      <c r="I37" s="40">
        <v>0</v>
      </c>
      <c r="J37" s="29">
        <v>228</v>
      </c>
      <c r="K37" s="29">
        <v>428</v>
      </c>
    </row>
    <row r="38" spans="1:11" ht="15.75">
      <c r="A38" s="30"/>
      <c r="B38" s="29"/>
      <c r="C38" s="25"/>
      <c r="D38" s="30"/>
      <c r="E38" s="29"/>
      <c r="F38" s="25"/>
      <c r="G38" s="29"/>
      <c r="I38" s="29"/>
      <c r="J38" s="29"/>
      <c r="K38" s="29"/>
    </row>
    <row r="39" spans="1:11" ht="15.75">
      <c r="A39" s="35" t="s">
        <v>21</v>
      </c>
      <c r="B39" s="40">
        <v>0</v>
      </c>
      <c r="C39" s="25">
        <v>0</v>
      </c>
      <c r="D39" s="30"/>
      <c r="E39" s="31">
        <v>206</v>
      </c>
      <c r="F39" s="25">
        <v>0.001</v>
      </c>
      <c r="G39" s="33" t="s">
        <v>18</v>
      </c>
      <c r="I39" s="29">
        <v>52</v>
      </c>
      <c r="J39" s="29">
        <v>87</v>
      </c>
      <c r="K39" s="29">
        <v>67</v>
      </c>
    </row>
    <row r="40" spans="1:11" ht="15.75">
      <c r="A40" s="36"/>
      <c r="B40" s="37"/>
      <c r="C40" s="38"/>
      <c r="D40" s="36"/>
      <c r="E40" s="37"/>
      <c r="F40" s="38"/>
      <c r="G40" s="36"/>
      <c r="H40" s="37"/>
      <c r="I40" s="37"/>
      <c r="J40" s="37"/>
      <c r="K40" s="37"/>
    </row>
    <row r="41" spans="1:12" ht="15.75">
      <c r="A41" s="35" t="s">
        <v>22</v>
      </c>
      <c r="B41" s="29"/>
      <c r="C41" s="32"/>
      <c r="D41" s="30"/>
      <c r="E41" s="31"/>
      <c r="F41" s="32"/>
      <c r="G41" s="30"/>
      <c r="H41" s="31"/>
      <c r="I41" s="30"/>
      <c r="J41" s="31"/>
      <c r="K41" s="31"/>
      <c r="L41" s="42"/>
    </row>
    <row r="42" spans="1:12" ht="15.75">
      <c r="A42" s="30"/>
      <c r="B42" s="31"/>
      <c r="C42" s="32"/>
      <c r="D42" s="30"/>
      <c r="E42" s="31"/>
      <c r="F42" s="32"/>
      <c r="G42" s="30"/>
      <c r="H42" s="31"/>
      <c r="I42" s="30"/>
      <c r="J42" s="31"/>
      <c r="K42" s="31"/>
      <c r="L42" s="42"/>
    </row>
    <row r="43" spans="1:12" ht="15.75">
      <c r="A43" s="35" t="s">
        <v>23</v>
      </c>
      <c r="B43" s="29"/>
      <c r="C43" s="32"/>
      <c r="D43" s="30"/>
      <c r="E43" s="31"/>
      <c r="F43" s="32"/>
      <c r="G43" s="30"/>
      <c r="H43" s="31"/>
      <c r="I43" s="30"/>
      <c r="J43" s="31"/>
      <c r="K43" s="31"/>
      <c r="L43" s="42"/>
    </row>
    <row r="44" spans="1:12" ht="34.5" customHeight="1">
      <c r="A44" s="41" t="s">
        <v>40</v>
      </c>
      <c r="B44" s="41"/>
      <c r="C44" s="41"/>
      <c r="D44" s="41"/>
      <c r="E44" s="41"/>
      <c r="F44" s="41"/>
      <c r="G44" s="41"/>
      <c r="H44" s="41"/>
      <c r="I44" s="41"/>
      <c r="J44" s="41"/>
      <c r="K44" s="41"/>
      <c r="L44" s="47"/>
    </row>
    <row r="45" spans="1:12" ht="15.75">
      <c r="A45" s="30"/>
      <c r="B45" s="29"/>
      <c r="C45" s="34"/>
      <c r="D45" s="30"/>
      <c r="E45" s="31"/>
      <c r="F45" s="32"/>
      <c r="G45" s="30"/>
      <c r="H45" s="31"/>
      <c r="I45" s="30"/>
      <c r="J45" s="31"/>
      <c r="K45" s="31"/>
      <c r="L45" s="42"/>
    </row>
    <row r="46" spans="1:12" ht="15.75">
      <c r="A46" s="30" t="s">
        <v>27</v>
      </c>
      <c r="B46" s="35"/>
      <c r="C46" s="35"/>
      <c r="D46" s="30"/>
      <c r="E46" s="35"/>
      <c r="F46" s="30"/>
      <c r="G46" s="30"/>
      <c r="H46" s="30"/>
      <c r="I46" s="30"/>
      <c r="J46" s="30"/>
      <c r="K46" s="30"/>
      <c r="L46" s="27"/>
    </row>
    <row r="47" spans="1:12" ht="15.75">
      <c r="A47" s="30"/>
      <c r="B47" s="35"/>
      <c r="C47" s="30"/>
      <c r="D47" s="30"/>
      <c r="E47" s="30"/>
      <c r="F47" s="30"/>
      <c r="G47" s="30"/>
      <c r="H47" s="30"/>
      <c r="I47" s="30"/>
      <c r="J47" s="30"/>
      <c r="K47" s="30"/>
      <c r="L47" s="27"/>
    </row>
    <row r="48" spans="1:12" ht="15.75">
      <c r="A48" s="30"/>
      <c r="B48" s="30"/>
      <c r="C48" s="35"/>
      <c r="D48" s="30"/>
      <c r="E48" s="35"/>
      <c r="F48" s="35"/>
      <c r="G48" s="35"/>
      <c r="H48" s="30"/>
      <c r="I48" s="30"/>
      <c r="J48" s="35"/>
      <c r="K48" s="35"/>
      <c r="L48" s="43"/>
    </row>
    <row r="49" spans="1:12" ht="15.75">
      <c r="A49" s="30"/>
      <c r="B49" s="30"/>
      <c r="C49" s="35"/>
      <c r="D49" s="30"/>
      <c r="E49" s="35"/>
      <c r="F49" s="30"/>
      <c r="G49" s="30"/>
      <c r="H49" s="30"/>
      <c r="I49" s="30"/>
      <c r="J49" s="30"/>
      <c r="K49" s="30"/>
      <c r="L49" s="27"/>
    </row>
    <row r="50" spans="1:12" ht="15.75">
      <c r="A50" s="30"/>
      <c r="B50" s="30"/>
      <c r="C50" s="30"/>
      <c r="D50" s="30"/>
      <c r="E50" s="30"/>
      <c r="F50" s="30"/>
      <c r="G50" s="30"/>
      <c r="H50" s="30"/>
      <c r="I50" s="30"/>
      <c r="J50" s="30"/>
      <c r="K50" s="30"/>
      <c r="L50" s="27"/>
    </row>
    <row r="51" spans="1:12" ht="15.75">
      <c r="A51" s="30"/>
      <c r="B51" s="30"/>
      <c r="C51" s="30"/>
      <c r="D51" s="30"/>
      <c r="E51" s="30"/>
      <c r="F51" s="30"/>
      <c r="G51" s="30"/>
      <c r="H51" s="30"/>
      <c r="I51" s="30"/>
      <c r="J51" s="30"/>
      <c r="K51" s="30"/>
      <c r="L51" s="27"/>
    </row>
    <row r="52" spans="1:12" ht="15.75">
      <c r="A52" s="30"/>
      <c r="B52" s="30"/>
      <c r="C52" s="30"/>
      <c r="D52" s="30"/>
      <c r="E52" s="30"/>
      <c r="F52" s="30"/>
      <c r="G52" s="30"/>
      <c r="H52" s="30"/>
      <c r="I52" s="30"/>
      <c r="J52" s="30"/>
      <c r="K52" s="30"/>
      <c r="L52" s="27"/>
    </row>
    <row r="53" spans="1:12" ht="15.75">
      <c r="A53" s="30"/>
      <c r="B53" s="30"/>
      <c r="C53" s="30"/>
      <c r="D53" s="30"/>
      <c r="E53" s="30"/>
      <c r="F53" s="30"/>
      <c r="G53" s="30"/>
      <c r="H53" s="30"/>
      <c r="I53" s="30"/>
      <c r="J53" s="30"/>
      <c r="K53" s="30"/>
      <c r="L53" s="27"/>
    </row>
    <row r="54" spans="1:12" ht="15.75">
      <c r="A54" s="30"/>
      <c r="B54" s="30"/>
      <c r="C54" s="30"/>
      <c r="D54" s="30"/>
      <c r="E54" s="30"/>
      <c r="F54" s="30"/>
      <c r="G54" s="30"/>
      <c r="H54" s="30"/>
      <c r="I54" s="30"/>
      <c r="J54" s="30"/>
      <c r="K54" s="30"/>
      <c r="L54" s="27"/>
    </row>
    <row r="55" spans="1:12" ht="15.75">
      <c r="A55" s="30"/>
      <c r="B55" s="30"/>
      <c r="C55" s="30"/>
      <c r="D55" s="30"/>
      <c r="E55" s="30"/>
      <c r="F55" s="30"/>
      <c r="G55" s="30"/>
      <c r="H55" s="30"/>
      <c r="I55" s="30"/>
      <c r="J55" s="30"/>
      <c r="K55" s="30"/>
      <c r="L55" s="27"/>
    </row>
    <row r="56" spans="1:12" ht="15.75">
      <c r="A56" s="30"/>
      <c r="B56" s="30"/>
      <c r="C56" s="30"/>
      <c r="D56" s="30"/>
      <c r="E56" s="30"/>
      <c r="F56" s="30"/>
      <c r="G56" s="30"/>
      <c r="H56" s="30"/>
      <c r="I56" s="30"/>
      <c r="J56" s="30"/>
      <c r="K56" s="30"/>
      <c r="L56" s="27"/>
    </row>
    <row r="57" spans="1:12" ht="15.75">
      <c r="A57" s="30"/>
      <c r="B57" s="30"/>
      <c r="C57" s="30"/>
      <c r="D57" s="30"/>
      <c r="E57" s="30"/>
      <c r="F57" s="30"/>
      <c r="G57" s="30"/>
      <c r="H57" s="30"/>
      <c r="I57" s="30"/>
      <c r="J57" s="30"/>
      <c r="K57" s="30"/>
      <c r="L57" s="27"/>
    </row>
    <row r="58" spans="1:12" ht="15.75">
      <c r="A58" s="30"/>
      <c r="B58" s="30"/>
      <c r="C58" s="30"/>
      <c r="D58" s="30"/>
      <c r="E58" s="30"/>
      <c r="F58" s="30"/>
      <c r="G58" s="30"/>
      <c r="H58" s="30"/>
      <c r="I58" s="30"/>
      <c r="J58" s="30"/>
      <c r="K58" s="30"/>
      <c r="L58" s="27"/>
    </row>
    <row r="59" spans="1:12" ht="15.75">
      <c r="A59" s="30"/>
      <c r="B59" s="30"/>
      <c r="C59" s="30"/>
      <c r="D59" s="30"/>
      <c r="E59" s="30"/>
      <c r="F59" s="30"/>
      <c r="G59" s="30"/>
      <c r="H59" s="30"/>
      <c r="I59" s="30"/>
      <c r="J59" s="30"/>
      <c r="K59" s="30"/>
      <c r="L59" s="27"/>
    </row>
    <row r="60" spans="1:12" ht="15.75">
      <c r="A60" s="30"/>
      <c r="B60" s="30"/>
      <c r="C60" s="30"/>
      <c r="D60" s="30"/>
      <c r="E60" s="30"/>
      <c r="F60" s="30"/>
      <c r="G60" s="30"/>
      <c r="H60" s="30"/>
      <c r="I60" s="30"/>
      <c r="J60" s="30"/>
      <c r="K60" s="30"/>
      <c r="L60" s="27"/>
    </row>
    <row r="61" spans="1:12" ht="15.75">
      <c r="A61" s="30"/>
      <c r="B61" s="30"/>
      <c r="C61" s="30"/>
      <c r="D61" s="30"/>
      <c r="E61" s="30"/>
      <c r="F61" s="30"/>
      <c r="G61" s="30"/>
      <c r="H61" s="30"/>
      <c r="I61" s="30"/>
      <c r="J61" s="30"/>
      <c r="K61" s="30"/>
      <c r="L61" s="27"/>
    </row>
    <row r="62" spans="1:12" ht="15.75">
      <c r="A62" s="30"/>
      <c r="B62" s="30"/>
      <c r="C62" s="30"/>
      <c r="D62" s="30"/>
      <c r="E62" s="30"/>
      <c r="F62" s="30"/>
      <c r="G62" s="30"/>
      <c r="H62" s="30"/>
      <c r="I62" s="30"/>
      <c r="J62" s="30"/>
      <c r="K62" s="30"/>
      <c r="L62" s="27"/>
    </row>
    <row r="63" spans="1:12" ht="15.75">
      <c r="A63" s="30"/>
      <c r="B63" s="30"/>
      <c r="C63" s="30"/>
      <c r="D63" s="30"/>
      <c r="E63" s="30"/>
      <c r="F63" s="30"/>
      <c r="G63" s="30"/>
      <c r="H63" s="30"/>
      <c r="I63" s="30"/>
      <c r="J63" s="30"/>
      <c r="K63" s="30"/>
      <c r="L63" s="27"/>
    </row>
    <row r="64" spans="1:12" ht="15.75">
      <c r="A64" s="30"/>
      <c r="B64" s="30"/>
      <c r="C64" s="30"/>
      <c r="D64" s="28"/>
      <c r="E64" s="28"/>
      <c r="F64" s="30"/>
      <c r="G64" s="30"/>
      <c r="H64" s="30"/>
      <c r="I64" s="30"/>
      <c r="J64" s="30"/>
      <c r="K64" s="30"/>
      <c r="L64" s="27"/>
    </row>
    <row r="65" spans="1:12" ht="15.75">
      <c r="A65" s="27"/>
      <c r="B65" s="27"/>
      <c r="C65" s="27"/>
      <c r="D65" s="27"/>
      <c r="E65" s="27"/>
      <c r="F65" s="44"/>
      <c r="G65" s="44"/>
      <c r="H65" s="27"/>
      <c r="I65" s="27"/>
      <c r="J65" s="27"/>
      <c r="K65" s="27"/>
      <c r="L65" s="27"/>
    </row>
    <row r="66" spans="1:12" ht="15.75">
      <c r="A66" s="27"/>
      <c r="B66" s="27"/>
      <c r="C66" s="27"/>
      <c r="D66" s="44"/>
      <c r="E66" s="44"/>
      <c r="F66" s="44"/>
      <c r="G66" s="44"/>
      <c r="H66" s="27"/>
      <c r="I66" s="27"/>
      <c r="J66" s="27"/>
      <c r="K66" s="27"/>
      <c r="L66" s="27"/>
    </row>
    <row r="67" spans="1:12" ht="15.75">
      <c r="A67" s="27"/>
      <c r="B67" s="27"/>
      <c r="C67" s="27"/>
      <c r="D67" s="44"/>
      <c r="E67" s="44"/>
      <c r="F67" s="44"/>
      <c r="G67" s="44"/>
      <c r="H67" s="27"/>
      <c r="I67" s="27"/>
      <c r="J67" s="27"/>
      <c r="K67" s="27"/>
      <c r="L67" s="27"/>
    </row>
    <row r="68" spans="1:12" ht="15.75">
      <c r="A68" s="27"/>
      <c r="B68" s="27"/>
      <c r="C68" s="27"/>
      <c r="D68" s="27"/>
      <c r="E68" s="27"/>
      <c r="F68" s="27"/>
      <c r="G68" s="27"/>
      <c r="H68" s="27"/>
      <c r="I68" s="27"/>
      <c r="J68" s="27"/>
      <c r="K68" s="27"/>
      <c r="L68" s="27"/>
    </row>
    <row r="69" spans="1:12" ht="15.75">
      <c r="A69" s="27"/>
      <c r="B69" s="27"/>
      <c r="C69" s="27"/>
      <c r="D69" s="27"/>
      <c r="E69" s="27"/>
      <c r="F69" s="27"/>
      <c r="G69" s="27"/>
      <c r="H69" s="27"/>
      <c r="I69" s="27"/>
      <c r="J69" s="27"/>
      <c r="K69" s="27"/>
      <c r="L69" s="27"/>
    </row>
    <row r="70" spans="1:12" ht="15.75">
      <c r="A70" s="27"/>
      <c r="B70" s="27"/>
      <c r="C70" s="27"/>
      <c r="D70" s="44"/>
      <c r="E70" s="44"/>
      <c r="F70" s="44"/>
      <c r="G70" s="44"/>
      <c r="H70" s="27"/>
      <c r="I70" s="27"/>
      <c r="J70" s="27"/>
      <c r="K70" s="27"/>
      <c r="L70" s="27"/>
    </row>
    <row r="71" spans="1:12" ht="15.75">
      <c r="A71" s="27"/>
      <c r="B71" s="27"/>
      <c r="C71" s="27"/>
      <c r="D71" s="44"/>
      <c r="E71" s="44"/>
      <c r="F71" s="44"/>
      <c r="G71" s="44"/>
      <c r="H71" s="27"/>
      <c r="I71" s="27"/>
      <c r="J71" s="27"/>
      <c r="K71" s="27"/>
      <c r="L71" s="27"/>
    </row>
    <row r="72" spans="1:12" ht="15.75">
      <c r="A72" s="27"/>
      <c r="B72" s="27"/>
      <c r="C72" s="27"/>
      <c r="D72" s="44"/>
      <c r="E72" s="44"/>
      <c r="F72" s="44"/>
      <c r="G72" s="44"/>
      <c r="H72" s="27"/>
      <c r="I72" s="27"/>
      <c r="J72" s="27"/>
      <c r="K72" s="27"/>
      <c r="L72" s="27"/>
    </row>
    <row r="73" spans="1:12" ht="15.75">
      <c r="A73" s="27"/>
      <c r="B73" s="27"/>
      <c r="C73" s="27"/>
      <c r="D73" s="27"/>
      <c r="E73" s="27"/>
      <c r="F73" s="27"/>
      <c r="G73" s="27"/>
      <c r="H73" s="27"/>
      <c r="I73" s="27"/>
      <c r="J73" s="27"/>
      <c r="K73" s="27"/>
      <c r="L73" s="27"/>
    </row>
    <row r="74" spans="1:12" ht="15.75">
      <c r="A74" s="27"/>
      <c r="B74" s="27"/>
      <c r="C74" s="27"/>
      <c r="D74" s="27"/>
      <c r="E74" s="27"/>
      <c r="F74" s="27"/>
      <c r="G74" s="27"/>
      <c r="H74" s="27"/>
      <c r="I74" s="27"/>
      <c r="J74" s="27"/>
      <c r="K74" s="27"/>
      <c r="L74" s="27"/>
    </row>
  </sheetData>
  <sheetProtection/>
  <mergeCells count="4">
    <mergeCell ref="B4:C4"/>
    <mergeCell ref="E4:G4"/>
    <mergeCell ref="I4:K4"/>
    <mergeCell ref="A44:K44"/>
  </mergeCells>
  <printOptions/>
  <pageMargins left="0.7" right="0.7" top="0.75" bottom="0.75" header="0.3" footer="0.3"/>
  <pageSetup fitToHeight="2" fitToWidth="1" horizontalDpi="1200" verticalDpi="1200" orientation="landscape" scale="82" r:id="rId1"/>
</worksheet>
</file>

<file path=xl/worksheets/sheet9.xml><?xml version="1.0" encoding="utf-8"?>
<worksheet xmlns="http://schemas.openxmlformats.org/spreadsheetml/2006/main" xmlns:r="http://schemas.openxmlformats.org/officeDocument/2006/relationships">
  <sheetPr>
    <pageSetUpPr fitToPage="1"/>
  </sheetPr>
  <dimension ref="A1:L66"/>
  <sheetViews>
    <sheetView zoomScalePageLayoutView="0" workbookViewId="0" topLeftCell="A1">
      <selection activeCell="A1" sqref="A1"/>
    </sheetView>
  </sheetViews>
  <sheetFormatPr defaultColWidth="8.88671875" defaultRowHeight="15.75"/>
  <cols>
    <col min="1" max="1" width="18.77734375" style="0" customWidth="1"/>
    <col min="2" max="3" width="12.77734375" style="0" customWidth="1"/>
    <col min="4" max="4" width="3.77734375" style="0" customWidth="1"/>
    <col min="5" max="7" width="12.77734375" style="0" customWidth="1"/>
    <col min="8" max="8" width="3.77734375" style="0" customWidth="1"/>
    <col min="9" max="16384" width="12.77734375" style="0" customWidth="1"/>
  </cols>
  <sheetData>
    <row r="1" spans="1:11" ht="20.25">
      <c r="A1" s="21" t="s">
        <v>28</v>
      </c>
      <c r="B1" s="1"/>
      <c r="C1" s="1"/>
      <c r="D1" s="2"/>
      <c r="E1" s="1"/>
      <c r="F1" s="1"/>
      <c r="G1" s="2"/>
      <c r="H1" s="2"/>
      <c r="I1" s="2"/>
      <c r="J1" s="2"/>
      <c r="K1" s="25"/>
    </row>
    <row r="2" spans="1:11" ht="20.25">
      <c r="A2" s="21" t="s">
        <v>47</v>
      </c>
      <c r="B2" s="1"/>
      <c r="C2" s="1"/>
      <c r="D2" s="2"/>
      <c r="E2" s="1"/>
      <c r="F2" s="2"/>
      <c r="G2" s="2"/>
      <c r="H2" s="2"/>
      <c r="I2" s="2"/>
      <c r="J2" s="2"/>
      <c r="K2" s="40"/>
    </row>
    <row r="3" spans="1:11" ht="15.75">
      <c r="A3" s="2"/>
      <c r="B3" s="2"/>
      <c r="C3" s="2"/>
      <c r="D3" s="2"/>
      <c r="E3" s="2"/>
      <c r="F3" s="2"/>
      <c r="G3" s="2"/>
      <c r="H3" s="2"/>
      <c r="I3" s="2"/>
      <c r="J3" s="2"/>
      <c r="K3" s="2"/>
    </row>
    <row r="4" spans="1:11" ht="15.75">
      <c r="A4" s="3"/>
      <c r="B4" s="4" t="s">
        <v>26</v>
      </c>
      <c r="C4" s="4"/>
      <c r="D4" s="3"/>
      <c r="E4" s="4" t="s">
        <v>25</v>
      </c>
      <c r="F4" s="4"/>
      <c r="G4" s="4"/>
      <c r="H4" s="3"/>
      <c r="I4" s="4" t="s">
        <v>24</v>
      </c>
      <c r="J4" s="5"/>
      <c r="K4" s="5"/>
    </row>
    <row r="5" spans="1:11" ht="31.5">
      <c r="A5" s="8" t="s">
        <v>33</v>
      </c>
      <c r="B5" s="9" t="s">
        <v>0</v>
      </c>
      <c r="C5" s="9" t="s">
        <v>1</v>
      </c>
      <c r="D5" s="10"/>
      <c r="E5" s="9" t="s">
        <v>0</v>
      </c>
      <c r="F5" s="9" t="s">
        <v>1</v>
      </c>
      <c r="G5" s="9" t="s">
        <v>30</v>
      </c>
      <c r="H5" s="10"/>
      <c r="I5" s="9" t="s">
        <v>2</v>
      </c>
      <c r="J5" s="22" t="s">
        <v>32</v>
      </c>
      <c r="K5" s="22" t="s">
        <v>31</v>
      </c>
    </row>
    <row r="6" spans="1:11" ht="15.75">
      <c r="A6" s="2"/>
      <c r="B6" s="2"/>
      <c r="C6" s="2"/>
      <c r="D6" s="2"/>
      <c r="E6" s="2"/>
      <c r="F6" s="2"/>
      <c r="G6" s="2"/>
      <c r="H6" s="2"/>
      <c r="I6" s="2"/>
      <c r="J6" s="2"/>
      <c r="K6" s="2"/>
    </row>
    <row r="7" spans="1:11" ht="15.75">
      <c r="A7" s="28" t="s">
        <v>3</v>
      </c>
      <c r="B7" s="29">
        <v>11021564</v>
      </c>
      <c r="C7" s="24">
        <v>1</v>
      </c>
      <c r="D7" s="30"/>
      <c r="E7" s="29">
        <v>418859</v>
      </c>
      <c r="F7" s="24">
        <v>1</v>
      </c>
      <c r="G7" s="29">
        <v>380.03590053099543</v>
      </c>
      <c r="H7" s="30"/>
      <c r="I7" s="29">
        <v>2003</v>
      </c>
      <c r="J7" s="29">
        <v>308151</v>
      </c>
      <c r="K7" s="29">
        <v>108705</v>
      </c>
    </row>
    <row r="8" spans="1:11" ht="15.75">
      <c r="A8" s="30"/>
      <c r="B8" s="31"/>
      <c r="C8" s="32"/>
      <c r="D8" s="30"/>
      <c r="E8" s="31"/>
      <c r="F8" s="32"/>
      <c r="G8" s="31"/>
      <c r="H8" s="30"/>
      <c r="I8" s="31"/>
      <c r="J8" s="31"/>
      <c r="K8" s="31"/>
    </row>
    <row r="9" spans="1:11" ht="15.75">
      <c r="A9" s="28" t="s">
        <v>4</v>
      </c>
      <c r="B9" s="29">
        <v>5776253</v>
      </c>
      <c r="C9" s="25">
        <v>0.5240865089564422</v>
      </c>
      <c r="D9" s="30"/>
      <c r="E9" s="29">
        <v>260714</v>
      </c>
      <c r="F9" s="25">
        <v>0.6224385771822977</v>
      </c>
      <c r="G9" s="29">
        <v>451.3548835205106</v>
      </c>
      <c r="H9" s="30"/>
      <c r="I9" s="29">
        <v>1491</v>
      </c>
      <c r="J9" s="29">
        <v>194261</v>
      </c>
      <c r="K9" s="29">
        <v>64962</v>
      </c>
    </row>
    <row r="10" spans="1:11" ht="15.75">
      <c r="A10" s="28" t="s">
        <v>5</v>
      </c>
      <c r="B10" s="31">
        <v>79623</v>
      </c>
      <c r="C10" s="25">
        <v>0.007224292305520343</v>
      </c>
      <c r="D10" s="30"/>
      <c r="E10" s="31">
        <v>8079</v>
      </c>
      <c r="F10" s="25">
        <v>0.019288113661160438</v>
      </c>
      <c r="G10" s="29">
        <v>1014.656569081798</v>
      </c>
      <c r="H10" s="30"/>
      <c r="I10" s="29">
        <v>58</v>
      </c>
      <c r="J10" s="29">
        <v>5770</v>
      </c>
      <c r="K10" s="29">
        <v>2251</v>
      </c>
    </row>
    <row r="11" spans="1:11" ht="15.75">
      <c r="A11" s="28" t="s">
        <v>6</v>
      </c>
      <c r="B11" s="31">
        <v>236158</v>
      </c>
      <c r="C11" s="25">
        <v>0.02142690456635737</v>
      </c>
      <c r="D11" s="30"/>
      <c r="E11" s="31">
        <v>20189</v>
      </c>
      <c r="F11" s="25">
        <v>0.04819999092773463</v>
      </c>
      <c r="G11" s="29">
        <v>854.8937575690851</v>
      </c>
      <c r="H11" s="30"/>
      <c r="I11" s="29">
        <v>135</v>
      </c>
      <c r="J11" s="29">
        <v>15195</v>
      </c>
      <c r="K11" s="29">
        <v>4859</v>
      </c>
    </row>
    <row r="12" spans="1:11" ht="15.75">
      <c r="A12" s="28" t="s">
        <v>7</v>
      </c>
      <c r="B12" s="31">
        <v>365166</v>
      </c>
      <c r="C12" s="25">
        <v>0.03313195840445149</v>
      </c>
      <c r="D12" s="30"/>
      <c r="E12" s="31">
        <v>26171</v>
      </c>
      <c r="F12" s="25">
        <v>0.06248164656841563</v>
      </c>
      <c r="G12" s="29">
        <v>716.6877529671436</v>
      </c>
      <c r="H12" s="30"/>
      <c r="I12" s="29">
        <v>170</v>
      </c>
      <c r="J12" s="29">
        <v>20206</v>
      </c>
      <c r="K12" s="29">
        <v>5795</v>
      </c>
    </row>
    <row r="13" spans="1:11" ht="15.75">
      <c r="A13" s="28" t="s">
        <v>8</v>
      </c>
      <c r="B13" s="31">
        <v>493416</v>
      </c>
      <c r="C13" s="25">
        <v>0.04476823797421129</v>
      </c>
      <c r="D13" s="30"/>
      <c r="E13" s="31">
        <v>28679</v>
      </c>
      <c r="F13" s="25">
        <v>0.06846934171164998</v>
      </c>
      <c r="G13" s="29">
        <v>581.2336851662694</v>
      </c>
      <c r="H13" s="30"/>
      <c r="I13" s="29">
        <v>161</v>
      </c>
      <c r="J13" s="29">
        <v>22438</v>
      </c>
      <c r="K13" s="29">
        <v>6080</v>
      </c>
    </row>
    <row r="14" spans="1:11" ht="15.75">
      <c r="A14" s="28" t="s">
        <v>9</v>
      </c>
      <c r="B14" s="31">
        <v>1227065</v>
      </c>
      <c r="C14" s="25">
        <v>0.1113331102554955</v>
      </c>
      <c r="D14" s="30"/>
      <c r="E14" s="31">
        <v>59495</v>
      </c>
      <c r="F14" s="25">
        <v>0.14204063897397454</v>
      </c>
      <c r="G14" s="29">
        <v>484.85614046525654</v>
      </c>
      <c r="H14" s="30"/>
      <c r="I14" s="29">
        <v>311</v>
      </c>
      <c r="J14" s="29">
        <v>45896</v>
      </c>
      <c r="K14" s="29">
        <v>13288</v>
      </c>
    </row>
    <row r="15" spans="1:11" ht="15.75">
      <c r="A15" s="28" t="s">
        <v>10</v>
      </c>
      <c r="B15" s="31">
        <v>1260584</v>
      </c>
      <c r="C15" s="25">
        <v>0.11437433017673355</v>
      </c>
      <c r="D15" s="30"/>
      <c r="E15" s="31">
        <v>50164</v>
      </c>
      <c r="F15" s="25">
        <v>0.11976345261770668</v>
      </c>
      <c r="G15" s="29">
        <v>397.942540917543</v>
      </c>
      <c r="H15" s="30"/>
      <c r="I15" s="29">
        <v>268</v>
      </c>
      <c r="J15" s="29">
        <v>39400</v>
      </c>
      <c r="K15" s="29">
        <v>10496</v>
      </c>
    </row>
    <row r="16" spans="1:11" ht="15.75">
      <c r="A16" s="28" t="s">
        <v>11</v>
      </c>
      <c r="B16" s="31">
        <v>960628</v>
      </c>
      <c r="C16" s="25">
        <v>0.08715895493597824</v>
      </c>
      <c r="D16" s="30"/>
      <c r="E16" s="31">
        <v>34193</v>
      </c>
      <c r="F16" s="25">
        <v>0.081633676249048</v>
      </c>
      <c r="G16" s="29">
        <v>355.94423647863687</v>
      </c>
      <c r="H16" s="30"/>
      <c r="I16" s="29">
        <v>186</v>
      </c>
      <c r="J16" s="29">
        <v>23886</v>
      </c>
      <c r="K16" s="29">
        <v>10121</v>
      </c>
    </row>
    <row r="17" spans="1:11" ht="15.75">
      <c r="A17" s="28" t="s">
        <v>12</v>
      </c>
      <c r="B17" s="31">
        <v>320193</v>
      </c>
      <c r="C17" s="25">
        <v>0.029051503035322394</v>
      </c>
      <c r="D17" s="30"/>
      <c r="E17" s="31">
        <v>10121</v>
      </c>
      <c r="F17" s="25">
        <v>0.02416326257762159</v>
      </c>
      <c r="G17" s="29">
        <v>316.09060785213916</v>
      </c>
      <c r="H17" s="30"/>
      <c r="I17" s="29">
        <v>50</v>
      </c>
      <c r="J17" s="29">
        <v>6902</v>
      </c>
      <c r="K17" s="29">
        <v>3169</v>
      </c>
    </row>
    <row r="18" spans="1:11" ht="15.75">
      <c r="A18" s="28" t="s">
        <v>13</v>
      </c>
      <c r="B18" s="31">
        <v>252096</v>
      </c>
      <c r="C18" s="25">
        <v>0.022872978825872626</v>
      </c>
      <c r="D18" s="30"/>
      <c r="E18" s="31">
        <v>7162</v>
      </c>
      <c r="F18" s="25">
        <v>0.01709883278143719</v>
      </c>
      <c r="G18" s="29">
        <v>284.0981213505966</v>
      </c>
      <c r="H18" s="30"/>
      <c r="I18" s="29">
        <v>43</v>
      </c>
      <c r="J18" s="29">
        <v>4705</v>
      </c>
      <c r="K18" s="29">
        <v>2414</v>
      </c>
    </row>
    <row r="19" spans="1:11" ht="15.75">
      <c r="A19" s="28" t="s">
        <v>14</v>
      </c>
      <c r="B19" s="31">
        <v>219666</v>
      </c>
      <c r="C19" s="25">
        <v>0.01993056520834974</v>
      </c>
      <c r="D19" s="30"/>
      <c r="E19" s="31">
        <v>5724</v>
      </c>
      <c r="F19" s="25">
        <v>0.013665696570922434</v>
      </c>
      <c r="G19" s="29">
        <v>260.57742208625825</v>
      </c>
      <c r="H19" s="30"/>
      <c r="I19" s="29">
        <v>28</v>
      </c>
      <c r="J19" s="29">
        <v>3585</v>
      </c>
      <c r="K19" s="29">
        <v>2111</v>
      </c>
    </row>
    <row r="20" spans="1:11" ht="15.75">
      <c r="A20" s="28" t="s">
        <v>15</v>
      </c>
      <c r="B20" s="31">
        <v>178643</v>
      </c>
      <c r="C20" s="25">
        <v>0.01620849817684677</v>
      </c>
      <c r="D20" s="30"/>
      <c r="E20" s="31">
        <v>4608</v>
      </c>
      <c r="F20" s="25">
        <v>0.01100131547847844</v>
      </c>
      <c r="G20" s="29">
        <v>257.9446157979882</v>
      </c>
      <c r="H20" s="30"/>
      <c r="I20" s="29">
        <v>39</v>
      </c>
      <c r="J20" s="29">
        <v>2698</v>
      </c>
      <c r="K20" s="29">
        <v>1871</v>
      </c>
    </row>
    <row r="21" spans="1:11" ht="15.75">
      <c r="A21" s="28" t="s">
        <v>16</v>
      </c>
      <c r="B21" s="31">
        <v>183015</v>
      </c>
      <c r="C21" s="25">
        <v>0.016605175091302833</v>
      </c>
      <c r="D21" s="30"/>
      <c r="E21" s="31">
        <v>4334</v>
      </c>
      <c r="F21" s="25">
        <v>0.010347157396641831</v>
      </c>
      <c r="G21" s="29">
        <v>236.81119033958964</v>
      </c>
      <c r="H21" s="30"/>
      <c r="I21" s="29">
        <v>41</v>
      </c>
      <c r="J21" s="29">
        <v>2717</v>
      </c>
      <c r="K21" s="29">
        <v>1576</v>
      </c>
    </row>
    <row r="22" spans="1:11" ht="15.75">
      <c r="A22" s="28" t="s">
        <v>17</v>
      </c>
      <c r="B22" s="40">
        <v>0</v>
      </c>
      <c r="C22" s="25">
        <v>0</v>
      </c>
      <c r="D22" s="30"/>
      <c r="E22" s="31">
        <v>1795</v>
      </c>
      <c r="F22" s="25">
        <v>0.004285451667506249</v>
      </c>
      <c r="G22" s="33" t="s">
        <v>18</v>
      </c>
      <c r="H22" s="30"/>
      <c r="I22" s="29">
        <v>1</v>
      </c>
      <c r="J22" s="29">
        <v>863</v>
      </c>
      <c r="K22" s="29">
        <v>931</v>
      </c>
    </row>
    <row r="23" spans="1:11" ht="15.75">
      <c r="A23" s="30"/>
      <c r="B23" s="31"/>
      <c r="C23" s="25"/>
      <c r="D23" s="30"/>
      <c r="E23" s="29"/>
      <c r="F23" s="25"/>
      <c r="G23" s="29"/>
      <c r="H23" s="30"/>
      <c r="I23" s="29"/>
      <c r="J23" s="29"/>
      <c r="K23" s="29"/>
    </row>
    <row r="24" spans="1:11" ht="15.75">
      <c r="A24" s="28" t="s">
        <v>19</v>
      </c>
      <c r="B24" s="29">
        <v>5245311</v>
      </c>
      <c r="C24" s="25">
        <v>0.475913491043558</v>
      </c>
      <c r="D24" s="30"/>
      <c r="E24" s="29">
        <v>157835</v>
      </c>
      <c r="F24" s="25">
        <v>0.3768213169586901</v>
      </c>
      <c r="G24" s="29">
        <v>300.9068480400876</v>
      </c>
      <c r="H24" s="30"/>
      <c r="I24" s="29">
        <v>507</v>
      </c>
      <c r="J24" s="29">
        <v>113745</v>
      </c>
      <c r="K24" s="29">
        <v>43583</v>
      </c>
    </row>
    <row r="25" spans="1:11" ht="15.75">
      <c r="A25" s="28" t="s">
        <v>5</v>
      </c>
      <c r="B25" s="31">
        <v>67628</v>
      </c>
      <c r="C25" s="25">
        <v>0.006135971265058208</v>
      </c>
      <c r="D25" s="30"/>
      <c r="E25" s="31">
        <v>6218</v>
      </c>
      <c r="F25" s="25">
        <v>0.014845091068832233</v>
      </c>
      <c r="G25" s="29">
        <v>919.4416513869995</v>
      </c>
      <c r="H25" s="30"/>
      <c r="I25" s="29">
        <v>32</v>
      </c>
      <c r="J25" s="29">
        <v>4596</v>
      </c>
      <c r="K25" s="29">
        <v>1590</v>
      </c>
    </row>
    <row r="26" spans="1:11" ht="15.75">
      <c r="A26" s="28" t="s">
        <v>6</v>
      </c>
      <c r="B26" s="31">
        <v>200465</v>
      </c>
      <c r="C26" s="25">
        <v>0.018188434962587888</v>
      </c>
      <c r="D26" s="30"/>
      <c r="E26" s="31">
        <v>13416</v>
      </c>
      <c r="F26" s="25">
        <v>0.032029871627445035</v>
      </c>
      <c r="G26" s="29">
        <v>669.244007682139</v>
      </c>
      <c r="H26" s="30"/>
      <c r="I26" s="29">
        <v>57</v>
      </c>
      <c r="J26" s="29">
        <v>10212</v>
      </c>
      <c r="K26" s="29">
        <v>3147</v>
      </c>
    </row>
    <row r="27" spans="1:11" ht="15.75">
      <c r="A27" s="28" t="s">
        <v>7</v>
      </c>
      <c r="B27" s="31">
        <v>317637</v>
      </c>
      <c r="C27" s="25">
        <v>0.028819594024949637</v>
      </c>
      <c r="D27" s="30"/>
      <c r="E27" s="31">
        <v>15671</v>
      </c>
      <c r="F27" s="25">
        <v>0.03741354489219523</v>
      </c>
      <c r="G27" s="29">
        <v>493.3619194237447</v>
      </c>
      <c r="H27" s="30"/>
      <c r="I27" s="29">
        <v>48</v>
      </c>
      <c r="J27" s="29">
        <v>11915</v>
      </c>
      <c r="K27" s="29">
        <v>3708</v>
      </c>
    </row>
    <row r="28" spans="1:11" ht="15.75">
      <c r="A28" s="28" t="s">
        <v>8</v>
      </c>
      <c r="B28" s="31">
        <v>437289</v>
      </c>
      <c r="C28" s="25">
        <v>0.03967576652460576</v>
      </c>
      <c r="D28" s="30"/>
      <c r="E28" s="31">
        <v>16175</v>
      </c>
      <c r="F28" s="25">
        <v>0.0386168137726538</v>
      </c>
      <c r="G28" s="29">
        <v>369.8926796695092</v>
      </c>
      <c r="H28" s="30"/>
      <c r="I28" s="29">
        <v>32</v>
      </c>
      <c r="J28" s="29">
        <v>12477</v>
      </c>
      <c r="K28" s="29">
        <v>3666</v>
      </c>
    </row>
    <row r="29" spans="1:11" ht="15.75">
      <c r="A29" s="28" t="s">
        <v>9</v>
      </c>
      <c r="B29" s="31">
        <v>1098992</v>
      </c>
      <c r="C29" s="25">
        <v>0.09971289011251035</v>
      </c>
      <c r="D29" s="30"/>
      <c r="E29" s="31">
        <v>34850</v>
      </c>
      <c r="F29" s="25">
        <v>0.08320222318250295</v>
      </c>
      <c r="G29" s="29">
        <v>317.10876876264797</v>
      </c>
      <c r="H29" s="30"/>
      <c r="I29" s="29">
        <v>85</v>
      </c>
      <c r="J29" s="29">
        <v>26349</v>
      </c>
      <c r="K29" s="29">
        <v>8416</v>
      </c>
    </row>
    <row r="30" spans="1:11" ht="15.75">
      <c r="A30" s="28" t="s">
        <v>10</v>
      </c>
      <c r="B30" s="31">
        <v>1139157</v>
      </c>
      <c r="C30" s="25">
        <v>0.10335710975320744</v>
      </c>
      <c r="D30" s="30"/>
      <c r="E30" s="31">
        <v>31671</v>
      </c>
      <c r="F30" s="25">
        <v>0.07561255697024535</v>
      </c>
      <c r="G30" s="29">
        <v>278.02137896707825</v>
      </c>
      <c r="H30" s="30"/>
      <c r="I30" s="29">
        <v>89</v>
      </c>
      <c r="J30" s="29">
        <v>22547</v>
      </c>
      <c r="K30" s="29">
        <v>9035</v>
      </c>
    </row>
    <row r="31" spans="1:11" ht="15.75">
      <c r="A31" s="28" t="s">
        <v>11</v>
      </c>
      <c r="B31" s="31">
        <v>896695</v>
      </c>
      <c r="C31" s="25">
        <v>0.0813582355462437</v>
      </c>
      <c r="D31" s="30"/>
      <c r="E31" s="31">
        <v>20079</v>
      </c>
      <c r="F31" s="25">
        <v>0.047937372719698036</v>
      </c>
      <c r="G31" s="29">
        <v>223.9222924182693</v>
      </c>
      <c r="H31" s="30"/>
      <c r="I31" s="29">
        <v>62</v>
      </c>
      <c r="J31" s="29">
        <v>13600</v>
      </c>
      <c r="K31" s="29">
        <v>6417</v>
      </c>
    </row>
    <row r="32" spans="1:11" ht="15.75">
      <c r="A32" s="28" t="s">
        <v>12</v>
      </c>
      <c r="B32" s="31">
        <v>297290</v>
      </c>
      <c r="C32" s="25">
        <v>0.026973485795663846</v>
      </c>
      <c r="D32" s="30"/>
      <c r="E32" s="31">
        <v>5645</v>
      </c>
      <c r="F32" s="25">
        <v>0.013477088948787064</v>
      </c>
      <c r="G32" s="29">
        <v>189.88193346563963</v>
      </c>
      <c r="H32" s="30"/>
      <c r="I32" s="29">
        <v>25</v>
      </c>
      <c r="J32" s="29">
        <v>3592</v>
      </c>
      <c r="K32" s="29">
        <v>2028</v>
      </c>
    </row>
    <row r="33" spans="1:11" ht="15.75">
      <c r="A33" s="28" t="s">
        <v>13</v>
      </c>
      <c r="B33" s="31">
        <v>230446</v>
      </c>
      <c r="C33" s="25">
        <v>0.020908647810782572</v>
      </c>
      <c r="D33" s="30"/>
      <c r="E33" s="31">
        <v>3937</v>
      </c>
      <c r="F33" s="25">
        <v>0.00939934440945521</v>
      </c>
      <c r="G33" s="29">
        <v>170.84262690608645</v>
      </c>
      <c r="H33" s="30"/>
      <c r="I33" s="29">
        <v>16</v>
      </c>
      <c r="J33" s="29">
        <v>2473</v>
      </c>
      <c r="K33" s="29">
        <v>1448</v>
      </c>
    </row>
    <row r="34" spans="1:11" ht="15.75">
      <c r="A34" s="28" t="s">
        <v>14</v>
      </c>
      <c r="B34" s="31">
        <v>207999</v>
      </c>
      <c r="C34" s="25">
        <v>0.01887200400959428</v>
      </c>
      <c r="D34" s="30"/>
      <c r="E34" s="31">
        <v>3751</v>
      </c>
      <c r="F34" s="25">
        <v>0.008955280894047877</v>
      </c>
      <c r="G34" s="29">
        <v>180.33740546829554</v>
      </c>
      <c r="H34" s="30"/>
      <c r="I34" s="29">
        <v>15</v>
      </c>
      <c r="J34" s="29">
        <v>2237</v>
      </c>
      <c r="K34" s="29">
        <v>1499</v>
      </c>
    </row>
    <row r="35" spans="1:11" ht="15.75">
      <c r="A35" s="28" t="s">
        <v>15</v>
      </c>
      <c r="B35" s="31">
        <v>175809</v>
      </c>
      <c r="C35" s="25">
        <v>0.015951365886003113</v>
      </c>
      <c r="D35" s="30"/>
      <c r="E35" s="31">
        <v>3059</v>
      </c>
      <c r="F35" s="25">
        <v>0.00730317362167221</v>
      </c>
      <c r="G35" s="29">
        <v>173.99564299893635</v>
      </c>
      <c r="H35" s="30"/>
      <c r="I35" s="29">
        <v>23</v>
      </c>
      <c r="J35" s="29">
        <v>1810</v>
      </c>
      <c r="K35" s="29">
        <v>1226</v>
      </c>
    </row>
    <row r="36" spans="1:11" ht="15.75">
      <c r="A36" s="28" t="s">
        <v>16</v>
      </c>
      <c r="B36" s="31">
        <v>175904</v>
      </c>
      <c r="C36" s="25">
        <v>0.015959985352351082</v>
      </c>
      <c r="D36" s="30"/>
      <c r="E36" s="31">
        <v>2780</v>
      </c>
      <c r="F36" s="25">
        <v>0.0066370783485612105</v>
      </c>
      <c r="G36" s="29">
        <v>158.04074949972713</v>
      </c>
      <c r="H36" s="30"/>
      <c r="I36" s="29">
        <v>23</v>
      </c>
      <c r="J36" s="29">
        <v>1725</v>
      </c>
      <c r="K36" s="29">
        <v>1032</v>
      </c>
    </row>
    <row r="37" spans="1:11" ht="15.75">
      <c r="A37" s="28" t="s">
        <v>20</v>
      </c>
      <c r="B37" s="40">
        <v>0</v>
      </c>
      <c r="C37" s="25">
        <v>0</v>
      </c>
      <c r="D37" s="30"/>
      <c r="E37" s="31">
        <v>583</v>
      </c>
      <c r="F37" s="25">
        <v>0.0013918765025939517</v>
      </c>
      <c r="G37" s="33" t="s">
        <v>18</v>
      </c>
      <c r="H37" s="30"/>
      <c r="I37" s="62">
        <v>0</v>
      </c>
      <c r="J37" s="29">
        <v>212</v>
      </c>
      <c r="K37" s="29">
        <v>371</v>
      </c>
    </row>
    <row r="38" spans="1:11" ht="15.75">
      <c r="A38" s="30"/>
      <c r="B38" s="29"/>
      <c r="C38" s="25"/>
      <c r="D38" s="30"/>
      <c r="E38" s="29"/>
      <c r="F38" s="25"/>
      <c r="G38" s="29"/>
      <c r="H38" s="30"/>
      <c r="I38" s="29"/>
      <c r="J38" s="29"/>
      <c r="K38" s="29"/>
    </row>
    <row r="39" spans="1:11" ht="15.75">
      <c r="A39" s="35" t="s">
        <v>21</v>
      </c>
      <c r="B39" s="40">
        <v>0</v>
      </c>
      <c r="C39" s="25">
        <v>0</v>
      </c>
      <c r="D39" s="30"/>
      <c r="E39" s="31">
        <v>310</v>
      </c>
      <c r="F39" s="25">
        <v>0.0007401058590122213</v>
      </c>
      <c r="G39" s="33" t="s">
        <v>18</v>
      </c>
      <c r="H39" s="30"/>
      <c r="I39" s="29">
        <v>5</v>
      </c>
      <c r="J39" s="29">
        <v>145</v>
      </c>
      <c r="K39" s="29">
        <v>160</v>
      </c>
    </row>
    <row r="40" spans="1:11" ht="15.75">
      <c r="A40" s="36"/>
      <c r="B40" s="37"/>
      <c r="C40" s="38"/>
      <c r="D40" s="36"/>
      <c r="E40" s="37"/>
      <c r="F40" s="38"/>
      <c r="G40" s="37"/>
      <c r="H40" s="36"/>
      <c r="I40" s="37"/>
      <c r="J40" s="37"/>
      <c r="K40" s="37"/>
    </row>
    <row r="41" spans="1:12" ht="15.75">
      <c r="A41" s="35" t="s">
        <v>22</v>
      </c>
      <c r="B41" s="29"/>
      <c r="C41" s="32"/>
      <c r="D41" s="30"/>
      <c r="E41" s="31"/>
      <c r="F41" s="32"/>
      <c r="G41" s="30"/>
      <c r="H41" s="31"/>
      <c r="I41" s="30"/>
      <c r="J41" s="31"/>
      <c r="K41" s="31"/>
      <c r="L41" s="31"/>
    </row>
    <row r="42" spans="1:12" ht="15.75">
      <c r="A42" s="30"/>
      <c r="B42" s="31"/>
      <c r="C42" s="32"/>
      <c r="D42" s="30"/>
      <c r="E42" s="31"/>
      <c r="F42" s="32"/>
      <c r="G42" s="30"/>
      <c r="H42" s="31"/>
      <c r="I42" s="30"/>
      <c r="J42" s="31"/>
      <c r="K42" s="31"/>
      <c r="L42" s="31"/>
    </row>
    <row r="43" spans="1:12" ht="15.75">
      <c r="A43" s="35" t="s">
        <v>23</v>
      </c>
      <c r="B43" s="29"/>
      <c r="C43" s="32"/>
      <c r="D43" s="30"/>
      <c r="E43" s="31"/>
      <c r="F43" s="32"/>
      <c r="G43" s="30"/>
      <c r="H43" s="31"/>
      <c r="I43" s="30"/>
      <c r="J43" s="31"/>
      <c r="K43" s="31"/>
      <c r="L43" s="31"/>
    </row>
    <row r="44" spans="1:12" ht="33.75" customHeight="1">
      <c r="A44" s="41" t="s">
        <v>40</v>
      </c>
      <c r="B44" s="41"/>
      <c r="C44" s="41"/>
      <c r="D44" s="41"/>
      <c r="E44" s="41"/>
      <c r="F44" s="41"/>
      <c r="G44" s="41"/>
      <c r="H44" s="41"/>
      <c r="I44" s="41"/>
      <c r="J44" s="41"/>
      <c r="K44" s="41"/>
      <c r="L44" s="39"/>
    </row>
    <row r="45" spans="1:12" ht="15.75">
      <c r="A45" s="30"/>
      <c r="B45" s="29"/>
      <c r="C45" s="34"/>
      <c r="D45" s="30"/>
      <c r="E45" s="31"/>
      <c r="F45" s="32"/>
      <c r="G45" s="30"/>
      <c r="H45" s="31"/>
      <c r="I45" s="30"/>
      <c r="J45" s="31"/>
      <c r="K45" s="31"/>
      <c r="L45" s="31"/>
    </row>
    <row r="46" spans="1:12" ht="15.75">
      <c r="A46" s="30" t="s">
        <v>27</v>
      </c>
      <c r="B46" s="35"/>
      <c r="C46" s="35"/>
      <c r="D46" s="30"/>
      <c r="E46" s="35"/>
      <c r="F46" s="30"/>
      <c r="G46" s="30"/>
      <c r="H46" s="30"/>
      <c r="I46" s="30"/>
      <c r="J46" s="30"/>
      <c r="K46" s="30"/>
      <c r="L46" s="30"/>
    </row>
    <row r="47" spans="1:12" ht="15.75">
      <c r="A47" s="30"/>
      <c r="B47" s="35"/>
      <c r="C47" s="30"/>
      <c r="D47" s="30"/>
      <c r="E47" s="30"/>
      <c r="F47" s="30"/>
      <c r="G47" s="30"/>
      <c r="H47" s="30"/>
      <c r="I47" s="30"/>
      <c r="J47" s="30"/>
      <c r="K47" s="30"/>
      <c r="L47" s="30"/>
    </row>
    <row r="48" spans="1:12" ht="15.75">
      <c r="A48" s="30"/>
      <c r="B48" s="30"/>
      <c r="C48" s="35"/>
      <c r="D48" s="30"/>
      <c r="E48" s="35"/>
      <c r="F48" s="35"/>
      <c r="G48" s="35"/>
      <c r="H48" s="30"/>
      <c r="I48" s="30"/>
      <c r="J48" s="35"/>
      <c r="K48" s="35"/>
      <c r="L48" s="35"/>
    </row>
    <row r="49" spans="1:12" ht="15.75">
      <c r="A49" s="30"/>
      <c r="B49" s="30"/>
      <c r="C49" s="35"/>
      <c r="D49" s="30"/>
      <c r="E49" s="35"/>
      <c r="F49" s="30"/>
      <c r="G49" s="30"/>
      <c r="H49" s="30"/>
      <c r="I49" s="30"/>
      <c r="J49" s="30"/>
      <c r="K49" s="30"/>
      <c r="L49" s="30"/>
    </row>
    <row r="50" spans="1:12" ht="15.75">
      <c r="A50" s="30"/>
      <c r="B50" s="30"/>
      <c r="C50" s="30"/>
      <c r="D50" s="30"/>
      <c r="E50" s="30"/>
      <c r="F50" s="30"/>
      <c r="G50" s="30"/>
      <c r="H50" s="30"/>
      <c r="I50" s="30"/>
      <c r="J50" s="30"/>
      <c r="K50" s="30"/>
      <c r="L50" s="30"/>
    </row>
    <row r="51" spans="1:12" ht="15.75">
      <c r="A51" s="30"/>
      <c r="B51" s="30"/>
      <c r="C51" s="30"/>
      <c r="D51" s="30"/>
      <c r="E51" s="30"/>
      <c r="F51" s="30"/>
      <c r="G51" s="30"/>
      <c r="H51" s="30"/>
      <c r="I51" s="30"/>
      <c r="J51" s="30"/>
      <c r="K51" s="30"/>
      <c r="L51" s="30"/>
    </row>
    <row r="52" spans="1:12" ht="15.75">
      <c r="A52" s="30"/>
      <c r="B52" s="30"/>
      <c r="C52" s="30"/>
      <c r="D52" s="30"/>
      <c r="E52" s="30"/>
      <c r="F52" s="30"/>
      <c r="G52" s="30"/>
      <c r="H52" s="30"/>
      <c r="I52" s="30"/>
      <c r="J52" s="30"/>
      <c r="K52" s="30"/>
      <c r="L52" s="30"/>
    </row>
    <row r="53" spans="1:12" ht="15.75">
      <c r="A53" s="30"/>
      <c r="B53" s="30"/>
      <c r="C53" s="30"/>
      <c r="D53" s="30"/>
      <c r="E53" s="30"/>
      <c r="F53" s="30"/>
      <c r="G53" s="30"/>
      <c r="H53" s="30"/>
      <c r="I53" s="30"/>
      <c r="J53" s="30"/>
      <c r="K53" s="30"/>
      <c r="L53" s="30"/>
    </row>
    <row r="54" spans="1:12" ht="15.75">
      <c r="A54" s="30"/>
      <c r="B54" s="30"/>
      <c r="C54" s="30"/>
      <c r="D54" s="30"/>
      <c r="E54" s="30"/>
      <c r="F54" s="30"/>
      <c r="G54" s="30"/>
      <c r="H54" s="30"/>
      <c r="I54" s="30"/>
      <c r="J54" s="30"/>
      <c r="K54" s="30"/>
      <c r="L54" s="30"/>
    </row>
    <row r="55" spans="1:12" ht="15.75">
      <c r="A55" s="30"/>
      <c r="B55" s="30"/>
      <c r="C55" s="30"/>
      <c r="D55" s="30"/>
      <c r="E55" s="30"/>
      <c r="F55" s="30"/>
      <c r="G55" s="30"/>
      <c r="H55" s="30"/>
      <c r="I55" s="30"/>
      <c r="J55" s="30"/>
      <c r="K55" s="30"/>
      <c r="L55" s="30"/>
    </row>
    <row r="56" spans="1:12" ht="15.75">
      <c r="A56" s="30"/>
      <c r="B56" s="30"/>
      <c r="C56" s="30"/>
      <c r="D56" s="30"/>
      <c r="E56" s="30"/>
      <c r="F56" s="30"/>
      <c r="G56" s="30"/>
      <c r="H56" s="30"/>
      <c r="I56" s="30"/>
      <c r="J56" s="30"/>
      <c r="K56" s="30"/>
      <c r="L56" s="30"/>
    </row>
    <row r="57" spans="1:12" ht="15.75">
      <c r="A57" s="30"/>
      <c r="B57" s="30"/>
      <c r="C57" s="30"/>
      <c r="D57" s="30"/>
      <c r="E57" s="30"/>
      <c r="F57" s="30"/>
      <c r="G57" s="30"/>
      <c r="H57" s="30"/>
      <c r="I57" s="30"/>
      <c r="J57" s="30"/>
      <c r="K57" s="30"/>
      <c r="L57" s="30"/>
    </row>
    <row r="58" spans="1:12" ht="15.75">
      <c r="A58" s="30"/>
      <c r="B58" s="30"/>
      <c r="C58" s="30"/>
      <c r="D58" s="30"/>
      <c r="E58" s="30"/>
      <c r="F58" s="30"/>
      <c r="G58" s="30"/>
      <c r="H58" s="30"/>
      <c r="I58" s="30"/>
      <c r="J58" s="30"/>
      <c r="K58" s="30"/>
      <c r="L58" s="30"/>
    </row>
    <row r="59" spans="1:12" ht="15.75">
      <c r="A59" s="30"/>
      <c r="B59" s="30"/>
      <c r="C59" s="30"/>
      <c r="D59" s="30"/>
      <c r="E59" s="30"/>
      <c r="F59" s="30"/>
      <c r="G59" s="30"/>
      <c r="H59" s="30"/>
      <c r="I59" s="30"/>
      <c r="J59" s="30"/>
      <c r="K59" s="30"/>
      <c r="L59" s="30"/>
    </row>
    <row r="60" spans="1:12" ht="15.75">
      <c r="A60" s="30"/>
      <c r="B60" s="30"/>
      <c r="C60" s="30"/>
      <c r="D60" s="30"/>
      <c r="E60" s="30"/>
      <c r="F60" s="30"/>
      <c r="G60" s="30"/>
      <c r="H60" s="30"/>
      <c r="I60" s="30"/>
      <c r="J60" s="30"/>
      <c r="K60" s="30"/>
      <c r="L60" s="30"/>
    </row>
    <row r="61" spans="1:12" ht="15.75">
      <c r="A61" s="30"/>
      <c r="B61" s="30"/>
      <c r="C61" s="30"/>
      <c r="D61" s="30"/>
      <c r="E61" s="30"/>
      <c r="F61" s="30"/>
      <c r="G61" s="30"/>
      <c r="H61" s="30"/>
      <c r="I61" s="30"/>
      <c r="J61" s="30"/>
      <c r="K61" s="30"/>
      <c r="L61" s="30"/>
    </row>
    <row r="62" spans="1:12" ht="15.75">
      <c r="A62" s="30"/>
      <c r="B62" s="30"/>
      <c r="C62" s="30"/>
      <c r="D62" s="30"/>
      <c r="E62" s="30"/>
      <c r="F62" s="30"/>
      <c r="G62" s="30"/>
      <c r="H62" s="30"/>
      <c r="I62" s="30"/>
      <c r="J62" s="30"/>
      <c r="K62" s="30"/>
      <c r="L62" s="30"/>
    </row>
    <row r="63" spans="1:12" ht="15.75">
      <c r="A63" s="30"/>
      <c r="B63" s="30"/>
      <c r="C63" s="30"/>
      <c r="D63" s="30"/>
      <c r="E63" s="30"/>
      <c r="F63" s="30"/>
      <c r="G63" s="30"/>
      <c r="H63" s="30"/>
      <c r="I63" s="30"/>
      <c r="J63" s="30"/>
      <c r="K63" s="30"/>
      <c r="L63" s="30"/>
    </row>
    <row r="64" spans="1:12" ht="15.75">
      <c r="A64" s="30"/>
      <c r="B64" s="30"/>
      <c r="C64" s="30"/>
      <c r="D64" s="28"/>
      <c r="E64" s="28"/>
      <c r="F64" s="30"/>
      <c r="G64" s="30"/>
      <c r="H64" s="30"/>
      <c r="I64" s="30"/>
      <c r="J64" s="30"/>
      <c r="K64" s="30"/>
      <c r="L64" s="30"/>
    </row>
    <row r="65" spans="1:12" ht="15.75">
      <c r="A65" s="30"/>
      <c r="B65" s="30"/>
      <c r="C65" s="30"/>
      <c r="D65" s="30"/>
      <c r="E65" s="30"/>
      <c r="F65" s="45"/>
      <c r="G65" s="45"/>
      <c r="H65" s="30"/>
      <c r="I65" s="30"/>
      <c r="J65" s="30"/>
      <c r="K65" s="30"/>
      <c r="L65" s="30"/>
    </row>
    <row r="66" spans="1:12" ht="15.75">
      <c r="A66" s="30"/>
      <c r="B66" s="30"/>
      <c r="C66" s="30"/>
      <c r="D66" s="45"/>
      <c r="E66" s="45"/>
      <c r="F66" s="45"/>
      <c r="G66" s="45"/>
      <c r="H66" s="30"/>
      <c r="I66" s="30"/>
      <c r="J66" s="30"/>
      <c r="K66" s="30"/>
      <c r="L66" s="30"/>
    </row>
  </sheetData>
  <sheetProtection/>
  <mergeCells count="4">
    <mergeCell ref="B4:C4"/>
    <mergeCell ref="E4:G4"/>
    <mergeCell ref="I4:K4"/>
    <mergeCell ref="A44:K44"/>
  </mergeCells>
  <printOptions/>
  <pageMargins left="0.7" right="0.7" top="0.75" bottom="0.75" header="0.3" footer="0.3"/>
  <pageSetup fitToHeight="2" fitToWidth="1" horizontalDpi="1200" verticalDpi="1200" orientation="landscape"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2015-07-23T13:45:39Z</cp:lastPrinted>
  <dcterms:created xsi:type="dcterms:W3CDTF">1998-12-30T02:17:02Z</dcterms:created>
  <dcterms:modified xsi:type="dcterms:W3CDTF">2020-10-06T20:48:50Z</dcterms:modified>
  <cp:category/>
  <cp:version/>
  <cp:contentType/>
  <cp:contentStatus/>
</cp:coreProperties>
</file>