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  <sheet name="1998" sheetId="17" r:id="rId17"/>
  </sheets>
  <definedNames>
    <definedName name="_xlnm.Print_Area" localSheetId="10">'2004'!$A$1:$F$56</definedName>
    <definedName name="_xlnm.Print_Area" localSheetId="9">'2005'!$A$1:$F$56</definedName>
    <definedName name="_xlnm.Print_Area" localSheetId="8">'2006'!$A$1:$F$56</definedName>
    <definedName name="_xlnm.Print_Area" localSheetId="7">'2007'!$A$1:$F$56</definedName>
    <definedName name="_xlnm.Print_Area" localSheetId="6">'2008'!$A$1:$F$56</definedName>
    <definedName name="_xlnm.Print_Area" localSheetId="5">'2010'!$A$1:$F$56</definedName>
    <definedName name="_xlnm.Print_Area" localSheetId="4">'2011'!$A$1:$F$54</definedName>
    <definedName name="_xlnm.Print_Area" localSheetId="3">'2012'!$A$1:$F$53</definedName>
    <definedName name="_xlnm.Print_Area" localSheetId="2">'2013'!$A$1:$F$51</definedName>
    <definedName name="_xlnm.Print_Area" localSheetId="1">'2014'!$A$1:$F$49</definedName>
    <definedName name="_xlnm.Print_Area" localSheetId="0">'2015'!$A$1:$F$51</definedName>
    <definedName name="_xlnm.Print_Area">'2015'!$A$1:$F$50</definedName>
    <definedName name="PRINT_AREA_MI">'2015'!$A$1:$F$50</definedName>
  </definedNames>
  <calcPr fullCalcOnLoad="1"/>
</workbook>
</file>

<file path=xl/sharedStrings.xml><?xml version="1.0" encoding="utf-8"?>
<sst xmlns="http://schemas.openxmlformats.org/spreadsheetml/2006/main" count="935" uniqueCount="204">
  <si>
    <t>4  Includes Borough of Queens.</t>
  </si>
  <si>
    <t>New York State Counts by Billing Type</t>
  </si>
  <si>
    <t>2  Includes banks, chambers of commerce, and other entities that employ no brokers or salespersons.</t>
  </si>
  <si>
    <t xml:space="preserve">  Bronx/Manhattan North </t>
  </si>
  <si>
    <t xml:space="preserve">  Brooklyn Board of REALTORS</t>
  </si>
  <si>
    <t xml:space="preserve">  Buffalo Niagara Association of REALTORS</t>
  </si>
  <si>
    <t xml:space="preserve">  Cayuga County Association of REALTORS</t>
  </si>
  <si>
    <t xml:space="preserve">  Chautauqua-Cattaraugus Board of REALTORS</t>
  </si>
  <si>
    <t xml:space="preserve">  Clinton County Board of REALTORS</t>
  </si>
  <si>
    <t xml:space="preserve">  Columbia-Greene Association of REALTORS</t>
  </si>
  <si>
    <t xml:space="preserve">  Cortland County Board of REALTORS</t>
  </si>
  <si>
    <t xml:space="preserve">  Dutchess County Association of REALTORS</t>
  </si>
  <si>
    <t xml:space="preserve">  Elmira-Corning Regional Board of REALTORS</t>
  </si>
  <si>
    <t xml:space="preserve">  Fulton County Board of REALTORS</t>
  </si>
  <si>
    <t xml:space="preserve">  Greater Binghamton Association of REALTORS</t>
  </si>
  <si>
    <t xml:space="preserve">  Greater Capital Association of REALTORS</t>
  </si>
  <si>
    <t xml:space="preserve">  Greater Rochester Association of REALTORS</t>
  </si>
  <si>
    <t xml:space="preserve">  Greater Syracuse Association of REALTORS</t>
  </si>
  <si>
    <t xml:space="preserve">  Hamptons and North Fork REALTORS Association</t>
  </si>
  <si>
    <t xml:space="preserve">  Hudson Gateway Association of REALTORS</t>
  </si>
  <si>
    <t xml:space="preserve">  Ithaca Board of REALTORS</t>
  </si>
  <si>
    <t xml:space="preserve">  Jefferson-Lewis Board of REALTORS</t>
  </si>
  <si>
    <t xml:space="preserve">  Long Island Board of REALTORS</t>
  </si>
  <si>
    <t xml:space="preserve">  Manhattan Association of REALTORS</t>
  </si>
  <si>
    <t xml:space="preserve">  Mohawk Valley Association of REALTORS</t>
  </si>
  <si>
    <t xml:space="preserve">  Northern Adirondack Board of REALTORS</t>
  </si>
  <si>
    <t xml:space="preserve">  Oswego County Board of REALTORS</t>
  </si>
  <si>
    <t xml:space="preserve">  Otsego-Delaware Board of REALTORS</t>
  </si>
  <si>
    <t xml:space="preserve">  Saratoga, Schenectady, Schoharie Association of REALTORS</t>
  </si>
  <si>
    <t xml:space="preserve">  St Lawrence County Board of REALTORS</t>
  </si>
  <si>
    <t xml:space="preserve">  Staten Island Board of REALTORS</t>
  </si>
  <si>
    <t xml:space="preserve">  Sullivan County Board of REALTORS</t>
  </si>
  <si>
    <t xml:space="preserve">  Ulster County Board of REALTORS</t>
  </si>
  <si>
    <t xml:space="preserve">  Southern Adirondack REALTORS</t>
  </si>
  <si>
    <t xml:space="preserve">  Washington County Association of REALTORS</t>
  </si>
  <si>
    <t xml:space="preserve">  West Steuben-Allegany Board of REALTORS</t>
  </si>
  <si>
    <t xml:space="preserve">  New York State Commercial Board</t>
  </si>
  <si>
    <t xml:space="preserve">  New York State Association of REALTORS Individual Members</t>
  </si>
  <si>
    <r>
      <t xml:space="preserve">                 REALTORS</t>
    </r>
    <r>
      <rPr>
        <vertAlign val="superscript"/>
        <sz val="11"/>
        <rFont val="Arial"/>
        <family val="2"/>
      </rPr>
      <t>®</t>
    </r>
  </si>
  <si>
    <r>
      <t xml:space="preserve">              Affiliates</t>
    </r>
    <r>
      <rPr>
        <vertAlign val="superscript"/>
        <sz val="11"/>
        <rFont val="Arial"/>
        <family val="2"/>
      </rPr>
      <t>2</t>
    </r>
  </si>
  <si>
    <r>
      <t>New York State</t>
    </r>
    <r>
      <rPr>
        <vertAlign val="superscript"/>
        <sz val="11"/>
        <rFont val="Arial"/>
        <family val="2"/>
      </rPr>
      <t>3</t>
    </r>
  </si>
  <si>
    <r>
      <t>SOURCE:  New York State Association of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, Inc.</t>
    </r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</si>
  <si>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—December 31, 2015</t>
    </r>
  </si>
  <si>
    <r>
      <t>Name of Local Board of REALTORS</t>
    </r>
    <r>
      <rPr>
        <vertAlign val="superscript"/>
        <sz val="11"/>
        <rFont val="Arial"/>
        <family val="2"/>
      </rPr>
      <t>®1</t>
    </r>
  </si>
  <si>
    <t xml:space="preserve">             All Members</t>
  </si>
  <si>
    <r>
      <t xml:space="preserve">                 Associate REALTORS</t>
    </r>
    <r>
      <rPr>
        <vertAlign val="superscript"/>
        <sz val="11"/>
        <rFont val="Arial"/>
        <family val="2"/>
      </rPr>
      <t>®</t>
    </r>
  </si>
  <si>
    <t>Sales People</t>
  </si>
  <si>
    <r>
      <t>1  The term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is a registered trademark that may be used only by real estate professionals who are members of a local board, the New York State Association, and the National Association of REALTORS®. A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must be actively engaged in the real estate profession and committed to a strict Code of Ethics.</t>
    </r>
  </si>
  <si>
    <r>
      <t>3  Includes only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and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-Associates who are members of local boards of REALTORS®, the New York State Association of REALTORS®, Inc., and the National Association of REALTORS®. These represent approximately 40 percent of all real estate licensees statewide.</t>
    </r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</si>
  <si>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—December 31, 2014</t>
    </r>
  </si>
  <si>
    <t xml:space="preserve">Bronx/Manhattan North </t>
  </si>
  <si>
    <t>Brooklyn Board of REALTORS</t>
  </si>
  <si>
    <t>Buffalo Niagara Association of REALTORS</t>
  </si>
  <si>
    <t>Cattaraugus County Association of REALTORS</t>
  </si>
  <si>
    <t>Cayuga County Association of REALTORS</t>
  </si>
  <si>
    <t>Chautauqua County Board of REALTORS</t>
  </si>
  <si>
    <t>Clinton County Board of REALTORS</t>
  </si>
  <si>
    <t>Columbia-Greene Association of REALTORS</t>
  </si>
  <si>
    <t>Cortland County Board of REALTORS</t>
  </si>
  <si>
    <t>Dutchess County Association of REALTORS</t>
  </si>
  <si>
    <t>Elmira-Corning Regional Board of REALTORS</t>
  </si>
  <si>
    <t>Fulton County Board of REALTORS</t>
  </si>
  <si>
    <t>Greater Binghamton Association of REALTORS</t>
  </si>
  <si>
    <t>Greater Capital Association of REALTORS</t>
  </si>
  <si>
    <t>Greater Rochester Association of REALTORS</t>
  </si>
  <si>
    <t>Greater Syracuse Association of REALTORS</t>
  </si>
  <si>
    <t>Hamptons and North Fork REALTORS Association</t>
  </si>
  <si>
    <t>Hudson Gateway Association of REALTORS</t>
  </si>
  <si>
    <t>Ithaca Board of REALTORS</t>
  </si>
  <si>
    <t>Jefferson-Lewis Board of REALTORS</t>
  </si>
  <si>
    <t>Manhattan Association of REALTORS</t>
  </si>
  <si>
    <t>Mohawk Valley Association of REALTORS</t>
  </si>
  <si>
    <t>Northern Adirondack Board of REALTORS</t>
  </si>
  <si>
    <t>Oswego County Board of REALTORS</t>
  </si>
  <si>
    <t>Otsego-Delaware Board of REALTORS</t>
  </si>
  <si>
    <t>St. Lawrence County Board of REALTORS</t>
  </si>
  <si>
    <t>Saratoga, Schenectady, Schoharie Association of REALTORS</t>
  </si>
  <si>
    <t>Staten Island Board of REALTORS</t>
  </si>
  <si>
    <t>Sullivan County Board of REALTORS</t>
  </si>
  <si>
    <t>Ulster County Board of REALTORS</t>
  </si>
  <si>
    <t>Warren County Association of REALTORS</t>
  </si>
  <si>
    <t>Washington County Association of REALTORS</t>
  </si>
  <si>
    <t>West Steuben-Allegany Board of REALTORS</t>
  </si>
  <si>
    <t>New York State Commercial Board</t>
  </si>
  <si>
    <r>
      <t>Long Island Board of REALTORS</t>
    </r>
    <r>
      <rPr>
        <vertAlign val="superscript"/>
        <sz val="11"/>
        <rFont val="Arial"/>
        <family val="2"/>
      </rPr>
      <t>4</t>
    </r>
  </si>
  <si>
    <r>
      <t>1  The term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is a registered trademark which may be used only by real estate professionals who are members of a local board, the New York State Association, and the National Association of REALTORS®. A REALTOR® must be actively engaged in the real estate profession and committed to a strict Code of Ethics.</t>
    </r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</si>
  <si>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—December 31, 2013</t>
    </r>
  </si>
  <si>
    <t>Individual</t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</si>
  <si>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—December 31, 2012</t>
    </r>
  </si>
  <si>
    <t>Hamptons &amp; North Fork REALTORS Association</t>
  </si>
  <si>
    <t>Orange County Association of REALTORS</t>
  </si>
  <si>
    <t>Rockland County Board of REALTORS</t>
  </si>
  <si>
    <t>St Lawrence County Board of REALTORS</t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</si>
  <si>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—December 31, 2011</t>
    </r>
  </si>
  <si>
    <t>Binghamton, Greater</t>
  </si>
  <si>
    <t>Bronx/Manhattan North</t>
  </si>
  <si>
    <t>Brooklyn</t>
  </si>
  <si>
    <t>Buffalo</t>
  </si>
  <si>
    <t>Capital, Greater</t>
  </si>
  <si>
    <t>Cattaraugus</t>
  </si>
  <si>
    <t>Cayuga</t>
  </si>
  <si>
    <t>Chautauqua</t>
  </si>
  <si>
    <t>Clinton</t>
  </si>
  <si>
    <t>Columbia</t>
  </si>
  <si>
    <t xml:space="preserve">Cortland </t>
  </si>
  <si>
    <t>Dutchess</t>
  </si>
  <si>
    <t>Elmira-Corning</t>
  </si>
  <si>
    <t xml:space="preserve">Fulton </t>
  </si>
  <si>
    <t>Genesee Valley</t>
  </si>
  <si>
    <t>Hamptons and North Fork</t>
  </si>
  <si>
    <t>Ithaca</t>
  </si>
  <si>
    <t>Jefferson-Lewis</t>
  </si>
  <si>
    <t>Manhattan</t>
  </si>
  <si>
    <t>Northern Adirondack</t>
  </si>
  <si>
    <t xml:space="preserve">Orange </t>
  </si>
  <si>
    <t xml:space="preserve">Oswego </t>
  </si>
  <si>
    <t>Otsego-Delaware</t>
  </si>
  <si>
    <t>Rochester</t>
  </si>
  <si>
    <t xml:space="preserve">Rockland </t>
  </si>
  <si>
    <t xml:space="preserve">St. Lawrence </t>
  </si>
  <si>
    <t>Saratoga</t>
  </si>
  <si>
    <t>Staten Island</t>
  </si>
  <si>
    <t xml:space="preserve">Sullivan </t>
  </si>
  <si>
    <t>Syracuse</t>
  </si>
  <si>
    <t xml:space="preserve">Ulster </t>
  </si>
  <si>
    <t>Utica/Rome</t>
  </si>
  <si>
    <t xml:space="preserve">Warren </t>
  </si>
  <si>
    <t xml:space="preserve">Washington </t>
  </si>
  <si>
    <t>Westchester</t>
  </si>
  <si>
    <t>Western Steuben-Allegany</t>
  </si>
  <si>
    <t>NYS Commercial Board</t>
  </si>
  <si>
    <r>
      <t>Long Island</t>
    </r>
    <r>
      <rPr>
        <vertAlign val="superscript"/>
        <sz val="11"/>
        <rFont val="Arial"/>
        <family val="2"/>
      </rPr>
      <t>4</t>
    </r>
  </si>
  <si>
    <r>
      <t>3  Includes only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and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-Associates who are members of local boards of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, the New York State Association of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, Inc., and the National  Association of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. These represent approximately 40 percent of all real estate licensees statewide.</t>
    </r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</si>
  <si>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—December 31, 2010</t>
    </r>
  </si>
  <si>
    <t>Columbia-Greene</t>
  </si>
  <si>
    <t>Niagara Frontier</t>
  </si>
  <si>
    <t xml:space="preserve">Putnam </t>
  </si>
  <si>
    <t>Rochester, Greater</t>
  </si>
  <si>
    <t>Saratoga, Schenectady, Schoharie</t>
  </si>
  <si>
    <t>Syracuse, Greater</t>
  </si>
  <si>
    <t>Utica-Rome, Greater</t>
  </si>
  <si>
    <t>Westchester-Putnam</t>
  </si>
  <si>
    <r>
      <t>1  The term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is a registered trademark which may be used only by real estate professionals who are members of a local board, the New York State Association, and the National Association of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. A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must be actively engaged in the real estate profession and committed to a strict Code of Ethics.</t>
    </r>
  </si>
  <si>
    <r>
      <t>3  Includes only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and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-Associates who are members of local boards of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, the New York State Association of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, Inc., and the National Association of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. These represent approximately 40 percent of all real estate licensees statewide.</t>
    </r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</si>
  <si>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—December 31, 2008</t>
    </r>
  </si>
  <si>
    <t>Bronx/Manhattan</t>
  </si>
  <si>
    <t xml:space="preserve">Westchester </t>
  </si>
  <si>
    <r>
      <t>1  The term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is a registered trademark which may be used only by real estate professionals who are members of a local board, the New York State Association, and the National Association of REALTORS®. A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must be actively engaged in the real estate profession and committed to a strict Code of Ethics.</t>
    </r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</si>
  <si>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—December 31, 2007</t>
    </r>
  </si>
  <si>
    <t>Hamptons</t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</si>
  <si>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—December 31, 2006</t>
    </r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</si>
  <si>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—December 31, 2005</t>
    </r>
  </si>
  <si>
    <t>Nonmembers</t>
  </si>
  <si>
    <t>Binghamton, Greater Association</t>
  </si>
  <si>
    <t>Capital, Greater Association</t>
  </si>
  <si>
    <t>Rochester, Greater Association</t>
  </si>
  <si>
    <t>Saratoga, Schenectady</t>
  </si>
  <si>
    <t>Syracuse, Greater Association</t>
  </si>
  <si>
    <t xml:space="preserve">Broome </t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</si>
  <si>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—December 31, 2004</t>
    </r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</si>
  <si>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—January 31, 2003</t>
    </r>
  </si>
  <si>
    <t xml:space="preserve">Columbia </t>
  </si>
  <si>
    <t>Hamptons/North Fork</t>
  </si>
  <si>
    <t>Saratoga , Schenectady</t>
  </si>
  <si>
    <t xml:space="preserve">              </t>
  </si>
  <si>
    <t>2  Includes banks, chambers of commerce and other entities that employ no brokers or salespersons.</t>
  </si>
  <si>
    <r>
      <t>NOTE:  New York County is no longer a member of the New York State Association of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, Inc. and is no longer found on this table.</t>
    </r>
  </si>
  <si>
    <r>
      <t>1  The term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is a registered trademark which may be used only by real estate professionals who are members of a local board, the New York State Association and the National Association of REALTORS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>. A REALTOR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must beactively engaged in the real estate profession and committed to a strict Code of Ethics.</t>
    </r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</si>
  <si>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—January 31, 2002</t>
    </r>
  </si>
  <si>
    <t xml:space="preserve">Saratoga </t>
  </si>
  <si>
    <r>
      <t>Realsource Association of REALTORS</t>
    </r>
    <r>
      <rPr>
        <vertAlign val="superscript"/>
        <sz val="11"/>
        <rFont val="Arial"/>
        <family val="2"/>
      </rPr>
      <t>®</t>
    </r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</si>
  <si>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—March 3, 2001</t>
    </r>
  </si>
  <si>
    <t xml:space="preserve">Greene </t>
  </si>
  <si>
    <r>
      <t>Designated REALTORS</t>
    </r>
    <r>
      <rPr>
        <vertAlign val="superscript"/>
        <sz val="11"/>
        <rFont val="Arial"/>
        <family val="2"/>
      </rPr>
      <t>®</t>
    </r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</si>
  <si>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—March 3, 2000</t>
    </r>
  </si>
  <si>
    <t>Broome County</t>
  </si>
  <si>
    <t>Buffalo, Greater Association</t>
  </si>
  <si>
    <t>Cayuga County</t>
  </si>
  <si>
    <t>Chautauqua County</t>
  </si>
  <si>
    <t>Clinton County</t>
  </si>
  <si>
    <t>Columbia County</t>
  </si>
  <si>
    <t>Cortland County</t>
  </si>
  <si>
    <t>Dutchess County</t>
  </si>
  <si>
    <t>Fulton County</t>
  </si>
  <si>
    <t>Greene County</t>
  </si>
  <si>
    <t>Orange County</t>
  </si>
  <si>
    <t>Oswego County</t>
  </si>
  <si>
    <t>Putnam County</t>
  </si>
  <si>
    <t>Rockland County</t>
  </si>
  <si>
    <t>St. Lawrence County</t>
  </si>
  <si>
    <t>Saratoga County</t>
  </si>
  <si>
    <t>Schenectady/Schoharie</t>
  </si>
  <si>
    <t>Sullivan County</t>
  </si>
  <si>
    <t>Ulster County</t>
  </si>
  <si>
    <t>Warren County Association</t>
  </si>
  <si>
    <t>Washington County</t>
  </si>
  <si>
    <t>Westchester County</t>
  </si>
  <si>
    <r>
      <t>Individual Membership Roster</t>
    </r>
    <r>
      <rPr>
        <vertAlign val="superscript"/>
        <sz val="11"/>
        <rFont val="Arial"/>
        <family val="2"/>
      </rPr>
      <t>5</t>
    </r>
  </si>
  <si>
    <t>5  Not affiliated with a specific local board.</t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</si>
  <si>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—January 29, 1999</t>
    </r>
  </si>
  <si>
    <t>Capital</t>
  </si>
  <si>
    <t>Schenectady/ Schoharie</t>
  </si>
  <si>
    <t>Wayne County Association</t>
  </si>
  <si>
    <r>
      <t>New York State by Board of REALTORS</t>
    </r>
    <r>
      <rPr>
        <b/>
        <vertAlign val="superscript"/>
        <sz val="16"/>
        <color indexed="8"/>
        <rFont val="Arial"/>
        <family val="2"/>
      </rPr>
      <t>®1</t>
    </r>
    <r>
      <rPr>
        <b/>
        <sz val="16"/>
        <color indexed="8"/>
        <rFont val="Arial"/>
        <family val="2"/>
      </rPr>
      <t>—August 31, 1998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</si>
</sst>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44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3" fontId="3" fillId="2" borderId="0" xfId="0" applyNumberFormat="1" applyFont="1" applyAlignment="1">
      <alignment/>
    </xf>
    <xf numFmtId="0" fontId="3" fillId="2" borderId="0" xfId="0" applyFont="1" applyAlignment="1">
      <alignment/>
    </xf>
    <xf numFmtId="3" fontId="45" fillId="2" borderId="0" xfId="0" applyNumberFormat="1" applyFont="1" applyAlignment="1">
      <alignment/>
    </xf>
    <xf numFmtId="3" fontId="45" fillId="2" borderId="0" xfId="0" applyNumberFormat="1" applyFont="1" applyAlignment="1">
      <alignment horizontal="right"/>
    </xf>
    <xf numFmtId="0" fontId="3" fillId="34" borderId="0" xfId="0" applyFont="1" applyFill="1" applyAlignment="1">
      <alignment/>
    </xf>
    <xf numFmtId="0" fontId="3" fillId="2" borderId="0" xfId="0" applyFont="1" applyBorder="1" applyAlignment="1">
      <alignment/>
    </xf>
    <xf numFmtId="3" fontId="4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3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 horizontal="right"/>
    </xf>
    <xf numFmtId="0" fontId="3" fillId="2" borderId="11" xfId="0" applyNumberFormat="1" applyFont="1" applyBorder="1" applyAlignment="1">
      <alignment horizontal="right" wrapText="1"/>
    </xf>
    <xf numFmtId="0" fontId="7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left" indent="1"/>
    </xf>
    <xf numFmtId="0" fontId="3" fillId="2" borderId="0" xfId="0" applyNumberFormat="1" applyFont="1" applyAlignment="1">
      <alignment horizontal="left" indent="1"/>
    </xf>
    <xf numFmtId="0" fontId="3" fillId="2" borderId="0" xfId="0" applyFont="1" applyBorder="1" applyAlignment="1">
      <alignment horizontal="left" indent="1"/>
    </xf>
    <xf numFmtId="0" fontId="0" fillId="2" borderId="10" xfId="0" applyNumberFormat="1" applyBorder="1" applyAlignment="1">
      <alignment/>
    </xf>
    <xf numFmtId="3" fontId="3" fillId="2" borderId="0" xfId="0" applyNumberFormat="1" applyFont="1" applyBorder="1" applyAlignment="1">
      <alignment/>
    </xf>
    <xf numFmtId="0" fontId="3" fillId="0" borderId="0" xfId="0" applyNumberFormat="1" applyFont="1" applyFill="1" applyAlignment="1">
      <alignment horizontal="left" indent="1"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right"/>
    </xf>
    <xf numFmtId="0" fontId="3" fillId="2" borderId="0" xfId="0" applyNumberFormat="1" applyFont="1" applyAlignment="1">
      <alignment horizontal="left" wrapText="1"/>
    </xf>
    <xf numFmtId="0" fontId="3" fillId="2" borderId="12" xfId="0" applyNumberFormat="1" applyFont="1" applyBorder="1" applyAlignment="1">
      <alignment/>
    </xf>
    <xf numFmtId="3" fontId="3" fillId="2" borderId="12" xfId="0" applyNumberFormat="1" applyFont="1" applyBorder="1" applyAlignment="1">
      <alignment/>
    </xf>
    <xf numFmtId="0" fontId="3" fillId="2" borderId="0" xfId="55" applyNumberFormat="1" applyFont="1">
      <alignment/>
      <protection/>
    </xf>
    <xf numFmtId="3" fontId="3" fillId="2" borderId="0" xfId="55" applyNumberFormat="1" applyFont="1" applyAlignment="1">
      <alignment horizontal="right"/>
      <protection/>
    </xf>
    <xf numFmtId="0" fontId="3" fillId="35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2" borderId="0" xfId="55" applyNumberFormat="1" applyFont="1">
      <alignment/>
      <protection/>
    </xf>
    <xf numFmtId="0" fontId="3" fillId="2" borderId="0" xfId="55" applyNumberFormat="1" applyFont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50.6640625" style="1" customWidth="1"/>
    <col min="2" max="2" width="15.77734375" style="1" customWidth="1"/>
    <col min="3" max="3" width="15.6640625" style="1" customWidth="1"/>
    <col min="4" max="5" width="15.77734375" style="1" customWidth="1"/>
    <col min="6" max="6" width="15.6640625" style="1" customWidth="1"/>
    <col min="7" max="16384" width="11.4453125" style="1" customWidth="1"/>
  </cols>
  <sheetData>
    <row r="1" spans="1:4" ht="20.25">
      <c r="A1" s="14" t="s">
        <v>1</v>
      </c>
      <c r="D1" s="2"/>
    </row>
    <row r="2" spans="1:4" ht="23.25">
      <c r="A2" s="14" t="s">
        <v>42</v>
      </c>
      <c r="D2" s="3"/>
    </row>
    <row r="4" spans="1:6" ht="30.7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46</v>
      </c>
    </row>
    <row r="6" spans="1:6" ht="16.5">
      <c r="A6" s="1" t="s">
        <v>40</v>
      </c>
      <c r="B6" s="4">
        <f>SUM(B7:B43)</f>
        <v>51203</v>
      </c>
      <c r="C6" s="4">
        <f>SUM(C7:C43)</f>
        <v>46260</v>
      </c>
      <c r="D6" s="4">
        <f>SUM(D7:D43)</f>
        <v>4655</v>
      </c>
      <c r="E6" s="4">
        <f>SUM(E7:E43)</f>
        <v>86</v>
      </c>
      <c r="F6" s="4">
        <f>SUM(F7:F43)</f>
        <v>202</v>
      </c>
    </row>
    <row r="7" spans="1:6" ht="14.25">
      <c r="A7" s="6" t="s">
        <v>3</v>
      </c>
      <c r="B7" s="7">
        <f aca="true" t="shared" si="0" ref="B7:B37">SUM(C7:F7)</f>
        <v>312</v>
      </c>
      <c r="C7" s="7">
        <v>143</v>
      </c>
      <c r="D7" s="7">
        <v>165</v>
      </c>
      <c r="E7" s="7">
        <v>1</v>
      </c>
      <c r="F7" s="7">
        <v>3</v>
      </c>
    </row>
    <row r="8" spans="1:6" ht="14.25">
      <c r="A8" s="6" t="s">
        <v>4</v>
      </c>
      <c r="B8" s="7">
        <f t="shared" si="0"/>
        <v>1108</v>
      </c>
      <c r="C8" s="7">
        <v>145</v>
      </c>
      <c r="D8" s="7">
        <v>962</v>
      </c>
      <c r="E8" s="7">
        <v>1</v>
      </c>
      <c r="F8" s="8">
        <v>0</v>
      </c>
    </row>
    <row r="9" spans="1:6" ht="14.25">
      <c r="A9" s="6" t="s">
        <v>5</v>
      </c>
      <c r="B9" s="7">
        <f t="shared" si="0"/>
        <v>2913</v>
      </c>
      <c r="C9" s="7">
        <v>607</v>
      </c>
      <c r="D9" s="7">
        <v>2305</v>
      </c>
      <c r="E9" s="7">
        <v>1</v>
      </c>
      <c r="F9" s="8">
        <v>0</v>
      </c>
    </row>
    <row r="10" spans="1:6" ht="14.25">
      <c r="A10" s="9" t="s">
        <v>6</v>
      </c>
      <c r="B10" s="7">
        <f t="shared" si="0"/>
        <v>128</v>
      </c>
      <c r="C10" s="7">
        <v>128</v>
      </c>
      <c r="D10" s="8">
        <v>0</v>
      </c>
      <c r="E10" s="8">
        <v>0</v>
      </c>
      <c r="F10" s="8">
        <v>0</v>
      </c>
    </row>
    <row r="11" spans="1:6" ht="14.25">
      <c r="A11" s="6" t="s">
        <v>7</v>
      </c>
      <c r="B11" s="7">
        <f t="shared" si="0"/>
        <v>318</v>
      </c>
      <c r="C11" s="7">
        <v>87</v>
      </c>
      <c r="D11" s="7">
        <v>220</v>
      </c>
      <c r="E11" s="7">
        <v>11</v>
      </c>
      <c r="F11" s="8">
        <v>0</v>
      </c>
    </row>
    <row r="12" spans="1:6" ht="14.25">
      <c r="A12" s="6" t="s">
        <v>8</v>
      </c>
      <c r="B12" s="7">
        <f t="shared" si="0"/>
        <v>139</v>
      </c>
      <c r="C12" s="7">
        <v>139</v>
      </c>
      <c r="D12" s="8">
        <v>0</v>
      </c>
      <c r="E12" s="8">
        <v>0</v>
      </c>
      <c r="F12" s="8">
        <v>0</v>
      </c>
    </row>
    <row r="13" spans="1:6" ht="14.25">
      <c r="A13" s="6" t="s">
        <v>9</v>
      </c>
      <c r="B13" s="7">
        <f t="shared" si="0"/>
        <v>444</v>
      </c>
      <c r="C13" s="7">
        <v>439</v>
      </c>
      <c r="D13" s="8">
        <v>0</v>
      </c>
      <c r="E13" s="8">
        <v>0</v>
      </c>
      <c r="F13" s="7">
        <v>5</v>
      </c>
    </row>
    <row r="14" spans="1:6" ht="14.25">
      <c r="A14" s="6" t="s">
        <v>10</v>
      </c>
      <c r="B14" s="7">
        <f t="shared" si="0"/>
        <v>90</v>
      </c>
      <c r="C14" s="7">
        <v>89</v>
      </c>
      <c r="D14" s="8">
        <v>0</v>
      </c>
      <c r="E14" s="7">
        <v>1</v>
      </c>
      <c r="F14" s="8">
        <v>0</v>
      </c>
    </row>
    <row r="15" spans="1:6" ht="14.25">
      <c r="A15" s="6" t="s">
        <v>11</v>
      </c>
      <c r="B15" s="7">
        <f t="shared" si="0"/>
        <v>773</v>
      </c>
      <c r="C15" s="7">
        <v>771</v>
      </c>
      <c r="D15" s="7">
        <v>1</v>
      </c>
      <c r="E15" s="8">
        <v>0</v>
      </c>
      <c r="F15" s="7">
        <v>1</v>
      </c>
    </row>
    <row r="16" spans="1:6" ht="14.25">
      <c r="A16" s="6" t="s">
        <v>12</v>
      </c>
      <c r="B16" s="7">
        <f t="shared" si="0"/>
        <v>295</v>
      </c>
      <c r="C16" s="7">
        <v>284</v>
      </c>
      <c r="D16" s="8">
        <v>0</v>
      </c>
      <c r="E16" s="8">
        <v>0</v>
      </c>
      <c r="F16" s="7">
        <v>11</v>
      </c>
    </row>
    <row r="17" spans="1:6" ht="14.25">
      <c r="A17" s="6" t="s">
        <v>13</v>
      </c>
      <c r="B17" s="7">
        <f t="shared" si="0"/>
        <v>35</v>
      </c>
      <c r="C17" s="7">
        <v>35</v>
      </c>
      <c r="D17" s="8">
        <v>0</v>
      </c>
      <c r="E17" s="8">
        <v>0</v>
      </c>
      <c r="F17" s="8">
        <v>0</v>
      </c>
    </row>
    <row r="18" spans="1:6" ht="14.25">
      <c r="A18" s="6" t="s">
        <v>14</v>
      </c>
      <c r="B18" s="7">
        <f t="shared" si="0"/>
        <v>352</v>
      </c>
      <c r="C18" s="7">
        <v>350</v>
      </c>
      <c r="D18" s="8">
        <v>0</v>
      </c>
      <c r="E18" s="8">
        <v>0</v>
      </c>
      <c r="F18" s="7">
        <v>2</v>
      </c>
    </row>
    <row r="19" spans="1:6" ht="14.25">
      <c r="A19" s="6" t="s">
        <v>15</v>
      </c>
      <c r="B19" s="7">
        <f t="shared" si="0"/>
        <v>2948</v>
      </c>
      <c r="C19" s="7">
        <v>2948</v>
      </c>
      <c r="D19" s="8">
        <v>0</v>
      </c>
      <c r="E19" s="8">
        <v>0</v>
      </c>
      <c r="F19" s="8">
        <v>0</v>
      </c>
    </row>
    <row r="20" spans="1:6" ht="14.25">
      <c r="A20" s="6" t="s">
        <v>16</v>
      </c>
      <c r="B20" s="7">
        <f t="shared" si="0"/>
        <v>2743</v>
      </c>
      <c r="C20" s="7">
        <v>2705</v>
      </c>
      <c r="D20" s="8">
        <v>0</v>
      </c>
      <c r="E20" s="8">
        <v>0</v>
      </c>
      <c r="F20" s="7">
        <v>38</v>
      </c>
    </row>
    <row r="21" spans="1:6" ht="14.25">
      <c r="A21" s="6" t="s">
        <v>17</v>
      </c>
      <c r="B21" s="7">
        <f t="shared" si="0"/>
        <v>1363</v>
      </c>
      <c r="C21" s="7">
        <v>1359</v>
      </c>
      <c r="D21" s="8">
        <v>0</v>
      </c>
      <c r="E21" s="7">
        <v>2</v>
      </c>
      <c r="F21" s="7">
        <v>2</v>
      </c>
    </row>
    <row r="22" spans="1:6" ht="14.25">
      <c r="A22" s="6" t="s">
        <v>18</v>
      </c>
      <c r="B22" s="7">
        <f t="shared" si="0"/>
        <v>593</v>
      </c>
      <c r="C22" s="7">
        <v>62</v>
      </c>
      <c r="D22" s="7">
        <v>531</v>
      </c>
      <c r="E22" s="8">
        <v>0</v>
      </c>
      <c r="F22" s="8">
        <v>0</v>
      </c>
    </row>
    <row r="23" spans="1:6" ht="14.25">
      <c r="A23" s="10" t="s">
        <v>19</v>
      </c>
      <c r="B23" s="7">
        <f t="shared" si="0"/>
        <v>9576</v>
      </c>
      <c r="C23" s="7">
        <v>9520</v>
      </c>
      <c r="D23" s="8">
        <v>0</v>
      </c>
      <c r="E23" s="8">
        <v>0</v>
      </c>
      <c r="F23" s="7">
        <v>56</v>
      </c>
    </row>
    <row r="24" spans="1:6" ht="14.25">
      <c r="A24" s="6" t="s">
        <v>20</v>
      </c>
      <c r="B24" s="7">
        <f t="shared" si="0"/>
        <v>214</v>
      </c>
      <c r="C24" s="7">
        <v>213</v>
      </c>
      <c r="D24" s="8">
        <v>0</v>
      </c>
      <c r="E24" s="8">
        <v>0</v>
      </c>
      <c r="F24" s="7">
        <v>1</v>
      </c>
    </row>
    <row r="25" spans="1:6" ht="14.25">
      <c r="A25" s="6" t="s">
        <v>21</v>
      </c>
      <c r="B25" s="7">
        <f t="shared" si="0"/>
        <v>346</v>
      </c>
      <c r="C25" s="7">
        <v>324</v>
      </c>
      <c r="D25" s="8">
        <v>0</v>
      </c>
      <c r="E25" s="7">
        <v>22</v>
      </c>
      <c r="F25" s="8">
        <v>0</v>
      </c>
    </row>
    <row r="26" spans="1:6" ht="14.25">
      <c r="A26" s="6" t="s">
        <v>22</v>
      </c>
      <c r="B26" s="7">
        <f t="shared" si="0"/>
        <v>21812</v>
      </c>
      <c r="C26" s="7">
        <v>21713</v>
      </c>
      <c r="D26" s="8">
        <v>0</v>
      </c>
      <c r="E26" s="7">
        <v>16</v>
      </c>
      <c r="F26" s="7">
        <v>83</v>
      </c>
    </row>
    <row r="27" spans="1:6" ht="14.25">
      <c r="A27" s="6" t="s">
        <v>23</v>
      </c>
      <c r="B27" s="7">
        <f t="shared" si="0"/>
        <v>119</v>
      </c>
      <c r="C27" s="7">
        <v>119</v>
      </c>
      <c r="D27" s="8">
        <v>0</v>
      </c>
      <c r="E27" s="8">
        <v>0</v>
      </c>
      <c r="F27" s="8">
        <v>0</v>
      </c>
    </row>
    <row r="28" spans="1:6" ht="14.25">
      <c r="A28" s="6" t="s">
        <v>24</v>
      </c>
      <c r="B28" s="7">
        <f t="shared" si="0"/>
        <v>359</v>
      </c>
      <c r="C28" s="7">
        <v>359</v>
      </c>
      <c r="D28" s="8">
        <v>0</v>
      </c>
      <c r="E28" s="8">
        <v>0</v>
      </c>
      <c r="F28" s="8">
        <v>0</v>
      </c>
    </row>
    <row r="29" spans="1:6" ht="14.25">
      <c r="A29" s="6" t="s">
        <v>25</v>
      </c>
      <c r="B29" s="7">
        <f t="shared" si="0"/>
        <v>235</v>
      </c>
      <c r="C29" s="7">
        <v>235</v>
      </c>
      <c r="D29" s="8">
        <v>0</v>
      </c>
      <c r="E29" s="8">
        <v>0</v>
      </c>
      <c r="F29" s="8">
        <v>0</v>
      </c>
    </row>
    <row r="30" spans="1:6" ht="14.25">
      <c r="A30" s="6" t="s">
        <v>26</v>
      </c>
      <c r="B30" s="7">
        <f t="shared" si="0"/>
        <v>96</v>
      </c>
      <c r="C30" s="7">
        <v>96</v>
      </c>
      <c r="D30" s="8">
        <v>0</v>
      </c>
      <c r="E30" s="8">
        <v>0</v>
      </c>
      <c r="F30" s="8">
        <v>0</v>
      </c>
    </row>
    <row r="31" spans="1:6" ht="14.25">
      <c r="A31" s="6" t="s">
        <v>27</v>
      </c>
      <c r="B31" s="7">
        <f t="shared" si="0"/>
        <v>357</v>
      </c>
      <c r="C31" s="7">
        <v>353</v>
      </c>
      <c r="D31" s="8">
        <v>0</v>
      </c>
      <c r="E31" s="7">
        <v>4</v>
      </c>
      <c r="F31" s="8">
        <v>0</v>
      </c>
    </row>
    <row r="32" spans="1:6" ht="14.25">
      <c r="A32" s="6" t="s">
        <v>28</v>
      </c>
      <c r="B32" s="7">
        <f t="shared" si="0"/>
        <v>148</v>
      </c>
      <c r="C32" s="7">
        <v>148</v>
      </c>
      <c r="D32" s="8">
        <v>0</v>
      </c>
      <c r="E32" s="8">
        <v>0</v>
      </c>
      <c r="F32" s="8">
        <v>0</v>
      </c>
    </row>
    <row r="33" spans="1:6" ht="14.25">
      <c r="A33" s="6" t="s">
        <v>29</v>
      </c>
      <c r="B33" s="7">
        <f t="shared" si="0"/>
        <v>179</v>
      </c>
      <c r="C33" s="7">
        <v>167</v>
      </c>
      <c r="D33" s="8">
        <v>0</v>
      </c>
      <c r="E33" s="7">
        <v>12</v>
      </c>
      <c r="F33" s="8">
        <v>0</v>
      </c>
    </row>
    <row r="34" spans="1:6" ht="14.25">
      <c r="A34" s="6" t="s">
        <v>30</v>
      </c>
      <c r="B34" s="7">
        <f t="shared" si="0"/>
        <v>1701</v>
      </c>
      <c r="C34" s="7">
        <v>1682</v>
      </c>
      <c r="D34" s="7">
        <v>9</v>
      </c>
      <c r="E34" s="7">
        <v>10</v>
      </c>
      <c r="F34" s="8">
        <v>0</v>
      </c>
    </row>
    <row r="35" spans="1:6" ht="14.25">
      <c r="A35" s="9" t="s">
        <v>31</v>
      </c>
      <c r="B35" s="7">
        <f t="shared" si="0"/>
        <v>227</v>
      </c>
      <c r="C35" s="7">
        <v>224</v>
      </c>
      <c r="D35" s="8">
        <v>0</v>
      </c>
      <c r="E35" s="7">
        <v>3</v>
      </c>
      <c r="F35" s="8">
        <v>0</v>
      </c>
    </row>
    <row r="36" spans="1:6" ht="14.25">
      <c r="A36" s="6" t="s">
        <v>32</v>
      </c>
      <c r="B36" s="7">
        <f t="shared" si="0"/>
        <v>589</v>
      </c>
      <c r="C36" s="7">
        <v>128</v>
      </c>
      <c r="D36" s="7">
        <v>461</v>
      </c>
      <c r="E36" s="8">
        <v>0</v>
      </c>
      <c r="F36" s="8">
        <v>0</v>
      </c>
    </row>
    <row r="37" spans="1:6" ht="14.25">
      <c r="A37" s="6" t="s">
        <v>33</v>
      </c>
      <c r="B37" s="7">
        <f t="shared" si="0"/>
        <v>449</v>
      </c>
      <c r="C37" s="7">
        <v>449</v>
      </c>
      <c r="D37" s="8">
        <v>0</v>
      </c>
      <c r="E37" s="8">
        <v>0</v>
      </c>
      <c r="F37" s="8">
        <v>0</v>
      </c>
    </row>
    <row r="38" spans="1:6" ht="14.25">
      <c r="A38" s="6" t="s">
        <v>34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</row>
    <row r="39" spans="1:6" ht="14.25">
      <c r="A39" s="10" t="s">
        <v>35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</row>
    <row r="40" spans="1:6" ht="14.25">
      <c r="A40" s="10"/>
      <c r="B40" s="11"/>
      <c r="C40" s="11"/>
      <c r="D40" s="11"/>
      <c r="E40" s="11"/>
      <c r="F40" s="11"/>
    </row>
    <row r="41" spans="1:6" ht="14.25">
      <c r="A41" s="10" t="s">
        <v>37</v>
      </c>
      <c r="B41" s="7">
        <f>SUM(C41:F41)</f>
        <v>45</v>
      </c>
      <c r="C41" s="11">
        <v>42</v>
      </c>
      <c r="D41" s="11">
        <v>1</v>
      </c>
      <c r="E41" s="11">
        <v>2</v>
      </c>
      <c r="F41" s="8">
        <v>0</v>
      </c>
    </row>
    <row r="42" spans="1:6" ht="14.25">
      <c r="A42" s="10"/>
      <c r="B42" s="11"/>
      <c r="C42" s="11"/>
      <c r="D42" s="11"/>
      <c r="E42" s="11"/>
      <c r="F42" s="11"/>
    </row>
    <row r="43" spans="1:6" ht="14.25">
      <c r="A43" s="6" t="s">
        <v>36</v>
      </c>
      <c r="B43" s="7">
        <f>SUM(C43:F43)</f>
        <v>197</v>
      </c>
      <c r="C43" s="7">
        <v>197</v>
      </c>
      <c r="D43" s="8">
        <v>0</v>
      </c>
      <c r="E43" s="8">
        <v>0</v>
      </c>
      <c r="F43" s="8">
        <v>0</v>
      </c>
    </row>
    <row r="44" spans="1:6" ht="14.25">
      <c r="A44" s="12"/>
      <c r="B44" s="13"/>
      <c r="C44" s="13"/>
      <c r="D44" s="13"/>
      <c r="E44" s="13"/>
      <c r="F44" s="13"/>
    </row>
    <row r="45" spans="1:6" ht="30.75" customHeight="1">
      <c r="A45" s="29" t="s">
        <v>47</v>
      </c>
      <c r="B45" s="29"/>
      <c r="C45" s="29"/>
      <c r="D45" s="29"/>
      <c r="E45" s="29"/>
      <c r="F45" s="29"/>
    </row>
    <row r="46" spans="1:6" ht="14.25">
      <c r="A46" s="1" t="s">
        <v>2</v>
      </c>
      <c r="B46" s="5"/>
      <c r="C46" s="5"/>
      <c r="D46" s="5"/>
      <c r="E46" s="5"/>
      <c r="F46" s="5"/>
    </row>
    <row r="47" spans="1:6" ht="33" customHeight="1">
      <c r="A47" s="29" t="s">
        <v>48</v>
      </c>
      <c r="B47" s="29"/>
      <c r="C47" s="29"/>
      <c r="D47" s="29"/>
      <c r="E47" s="29"/>
      <c r="F47" s="29"/>
    </row>
    <row r="48" spans="1:6" ht="14.25">
      <c r="A48" s="1" t="s">
        <v>0</v>
      </c>
      <c r="B48" s="5"/>
      <c r="C48" s="5"/>
      <c r="D48" s="5"/>
      <c r="E48" s="5"/>
      <c r="F48" s="5"/>
    </row>
    <row r="49" spans="2:6" ht="14.25">
      <c r="B49" s="5"/>
      <c r="C49" s="5"/>
      <c r="D49" s="5"/>
      <c r="E49" s="5"/>
      <c r="F49" s="5"/>
    </row>
    <row r="50" spans="1:6" ht="16.5">
      <c r="A50" s="1" t="s">
        <v>41</v>
      </c>
      <c r="B50" s="5"/>
      <c r="C50" s="5"/>
      <c r="D50" s="5"/>
      <c r="E50" s="5"/>
      <c r="F50" s="5"/>
    </row>
    <row r="51" spans="2:6" ht="14.25">
      <c r="B51" s="5"/>
      <c r="C51" s="5"/>
      <c r="D51" s="5"/>
      <c r="E51" s="5"/>
      <c r="F51" s="5"/>
    </row>
    <row r="52" spans="2:6" ht="14.25">
      <c r="B52" s="5"/>
      <c r="C52" s="5"/>
      <c r="D52" s="5"/>
      <c r="E52" s="5"/>
      <c r="F52" s="5"/>
    </row>
    <row r="53" spans="2:6" ht="14.25">
      <c r="B53" s="5"/>
      <c r="C53" s="5"/>
      <c r="D53" s="5"/>
      <c r="E53" s="5"/>
      <c r="F53" s="5"/>
    </row>
    <row r="54" spans="2:6" ht="14.25">
      <c r="B54" s="5"/>
      <c r="C54" s="5"/>
      <c r="D54" s="5"/>
      <c r="E54" s="5"/>
      <c r="F54" s="5"/>
    </row>
    <row r="55" spans="2:6" ht="14.25">
      <c r="B55" s="5"/>
      <c r="C55" s="5"/>
      <c r="D55" s="5"/>
      <c r="E55" s="5"/>
      <c r="F55" s="5"/>
    </row>
    <row r="56" spans="2:6" ht="14.25">
      <c r="B56" s="5"/>
      <c r="C56" s="5"/>
      <c r="D56" s="5"/>
      <c r="E56" s="5"/>
      <c r="F56" s="5"/>
    </row>
    <row r="57" spans="2:6" ht="14.25">
      <c r="B57" s="5"/>
      <c r="C57" s="5"/>
      <c r="D57" s="5"/>
      <c r="E57" s="5"/>
      <c r="F57" s="5"/>
    </row>
    <row r="58" spans="2:6" ht="14.25">
      <c r="B58" s="5"/>
      <c r="C58" s="5"/>
      <c r="D58" s="5"/>
      <c r="E58" s="5"/>
      <c r="F58" s="5"/>
    </row>
    <row r="59" spans="2:6" ht="14.25">
      <c r="B59" s="5"/>
      <c r="C59" s="5"/>
      <c r="D59" s="5"/>
      <c r="E59" s="5"/>
      <c r="F59" s="5"/>
    </row>
    <row r="60" spans="2:6" ht="14.25">
      <c r="B60" s="5"/>
      <c r="C60" s="5"/>
      <c r="D60" s="5"/>
      <c r="E60" s="5"/>
      <c r="F60" s="5"/>
    </row>
    <row r="61" spans="2:6" ht="14.25">
      <c r="B61" s="5"/>
      <c r="C61" s="5"/>
      <c r="D61" s="5"/>
      <c r="E61" s="5"/>
      <c r="F61" s="5"/>
    </row>
    <row r="62" spans="2:6" ht="14.25">
      <c r="B62" s="5"/>
      <c r="C62" s="5"/>
      <c r="D62" s="5"/>
      <c r="E62" s="5"/>
      <c r="F62" s="5"/>
    </row>
    <row r="63" spans="2:6" ht="14.25">
      <c r="B63" s="5"/>
      <c r="C63" s="5"/>
      <c r="D63" s="5"/>
      <c r="E63" s="5"/>
      <c r="F63" s="5"/>
    </row>
    <row r="64" spans="2:6" ht="14.25">
      <c r="B64" s="5"/>
      <c r="C64" s="5"/>
      <c r="D64" s="5"/>
      <c r="E64" s="5"/>
      <c r="F64" s="5"/>
    </row>
  </sheetData>
  <sheetProtection/>
  <mergeCells count="2">
    <mergeCell ref="A45:F45"/>
    <mergeCell ref="A47:F47"/>
  </mergeCells>
  <printOptions/>
  <pageMargins left="0.573" right="0.667" top="0.75" bottom="0.75" header="0.5" footer="0.5"/>
  <pageSetup fitToHeight="2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49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151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152</v>
      </c>
    </row>
    <row r="5" spans="1:6" ht="15.75">
      <c r="A5" s="1"/>
      <c r="B5" s="1"/>
      <c r="C5" s="1"/>
      <c r="D5" s="1"/>
      <c r="E5" s="1"/>
      <c r="F5" s="1"/>
    </row>
    <row r="6" spans="1:6" ht="17.25">
      <c r="A6" s="1" t="s">
        <v>40</v>
      </c>
      <c r="B6" s="4">
        <f>SUM(B7:B49)</f>
        <v>61874</v>
      </c>
      <c r="C6" s="4">
        <f>SUM(C7:C49)</f>
        <v>53145</v>
      </c>
      <c r="D6" s="19">
        <f>SUM(D7:D49)</f>
        <v>7758</v>
      </c>
      <c r="E6" s="4">
        <f>SUM(E7:E49)</f>
        <v>319</v>
      </c>
      <c r="F6" s="19">
        <f>SUM(F7:F49)</f>
        <v>652</v>
      </c>
    </row>
    <row r="7" spans="1:6" ht="15.75">
      <c r="A7" s="22" t="s">
        <v>153</v>
      </c>
      <c r="B7" s="19">
        <f>SUM(C7:F7)</f>
        <v>487</v>
      </c>
      <c r="C7" s="5">
        <v>487</v>
      </c>
      <c r="D7" s="19">
        <v>0</v>
      </c>
      <c r="E7" s="19">
        <v>0</v>
      </c>
      <c r="F7" s="19">
        <v>0</v>
      </c>
    </row>
    <row r="8" spans="1:6" ht="15.75">
      <c r="A8" s="22" t="s">
        <v>145</v>
      </c>
      <c r="B8" s="19">
        <f aca="true" t="shared" si="0" ref="B8:B14">SUM(C8:F8)</f>
        <v>586</v>
      </c>
      <c r="C8" s="5">
        <v>165</v>
      </c>
      <c r="D8" s="5">
        <v>417</v>
      </c>
      <c r="E8" s="19">
        <v>1</v>
      </c>
      <c r="F8" s="19">
        <v>3</v>
      </c>
    </row>
    <row r="9" spans="1:6" ht="15.75">
      <c r="A9" s="22" t="s">
        <v>96</v>
      </c>
      <c r="B9" s="19">
        <f t="shared" si="0"/>
        <v>2836</v>
      </c>
      <c r="C9" s="5">
        <v>2532</v>
      </c>
      <c r="D9" s="5">
        <v>299</v>
      </c>
      <c r="E9" s="19">
        <v>2</v>
      </c>
      <c r="F9" s="19">
        <v>3</v>
      </c>
    </row>
    <row r="10" spans="1:6" ht="15.75">
      <c r="A10" s="22" t="s">
        <v>97</v>
      </c>
      <c r="B10" s="19">
        <f t="shared" si="0"/>
        <v>2704</v>
      </c>
      <c r="C10" s="5">
        <v>525</v>
      </c>
      <c r="D10" s="5">
        <v>2179</v>
      </c>
      <c r="E10" s="19">
        <v>0</v>
      </c>
      <c r="F10" s="19">
        <v>0</v>
      </c>
    </row>
    <row r="11" spans="1:6" ht="15.75">
      <c r="A11" s="22" t="s">
        <v>154</v>
      </c>
      <c r="B11" s="19">
        <f t="shared" si="0"/>
        <v>3071</v>
      </c>
      <c r="C11" s="5">
        <v>3070</v>
      </c>
      <c r="D11" s="19">
        <v>0</v>
      </c>
      <c r="E11" s="19">
        <v>1</v>
      </c>
      <c r="F11" s="19">
        <v>0</v>
      </c>
    </row>
    <row r="12" spans="1:6" ht="15.75">
      <c r="A12" s="22" t="s">
        <v>99</v>
      </c>
      <c r="B12" s="19">
        <f t="shared" si="0"/>
        <v>101</v>
      </c>
      <c r="C12" s="5">
        <v>12</v>
      </c>
      <c r="D12" s="5">
        <v>89</v>
      </c>
      <c r="E12" s="19">
        <v>0</v>
      </c>
      <c r="F12" s="19">
        <v>0</v>
      </c>
    </row>
    <row r="13" spans="1:6" ht="15.75">
      <c r="A13" s="22" t="s">
        <v>100</v>
      </c>
      <c r="B13" s="19">
        <f t="shared" si="0"/>
        <v>108</v>
      </c>
      <c r="C13" s="5">
        <v>108</v>
      </c>
      <c r="D13" s="19">
        <v>0</v>
      </c>
      <c r="E13" s="19">
        <v>0</v>
      </c>
      <c r="F13" s="19">
        <v>0</v>
      </c>
    </row>
    <row r="14" spans="1:6" ht="15.75">
      <c r="A14" s="22" t="s">
        <v>101</v>
      </c>
      <c r="B14" s="19">
        <f t="shared" si="0"/>
        <v>356</v>
      </c>
      <c r="C14" s="5">
        <v>54</v>
      </c>
      <c r="D14" s="5">
        <v>285</v>
      </c>
      <c r="E14" s="19">
        <v>17</v>
      </c>
      <c r="F14" s="19">
        <v>0</v>
      </c>
    </row>
    <row r="15" spans="1:6" ht="15.75">
      <c r="A15" s="22" t="s">
        <v>102</v>
      </c>
      <c r="B15" s="19">
        <f aca="true" t="shared" si="1" ref="B15:B22">SUM(C15:F15)</f>
        <v>156</v>
      </c>
      <c r="C15" s="5">
        <v>156</v>
      </c>
      <c r="D15" s="19">
        <v>0</v>
      </c>
      <c r="E15" s="19">
        <v>0</v>
      </c>
      <c r="F15" s="19">
        <v>0</v>
      </c>
    </row>
    <row r="16" spans="1:6" ht="15.75">
      <c r="A16" s="22" t="s">
        <v>134</v>
      </c>
      <c r="B16" s="19">
        <f t="shared" si="1"/>
        <v>543</v>
      </c>
      <c r="C16" s="5">
        <v>523</v>
      </c>
      <c r="D16" s="5">
        <v>4</v>
      </c>
      <c r="E16" s="19">
        <v>16</v>
      </c>
      <c r="F16" s="19">
        <v>0</v>
      </c>
    </row>
    <row r="17" spans="1:6" ht="15.75">
      <c r="A17" s="22" t="s">
        <v>104</v>
      </c>
      <c r="B17" s="19">
        <f t="shared" si="1"/>
        <v>91</v>
      </c>
      <c r="C17" s="5">
        <v>91</v>
      </c>
      <c r="D17" s="19">
        <v>0</v>
      </c>
      <c r="E17" s="19">
        <v>0</v>
      </c>
      <c r="F17" s="19">
        <v>0</v>
      </c>
    </row>
    <row r="18" spans="1:6" ht="15.75">
      <c r="A18" s="22" t="s">
        <v>105</v>
      </c>
      <c r="B18" s="19">
        <f t="shared" si="1"/>
        <v>913</v>
      </c>
      <c r="C18" s="5">
        <v>908</v>
      </c>
      <c r="D18" s="19">
        <v>0</v>
      </c>
      <c r="E18" s="19">
        <v>5</v>
      </c>
      <c r="F18" s="19">
        <v>0</v>
      </c>
    </row>
    <row r="19" spans="1:6" ht="15.75">
      <c r="A19" s="22" t="s">
        <v>106</v>
      </c>
      <c r="B19" s="19">
        <f t="shared" si="1"/>
        <v>326</v>
      </c>
      <c r="C19" s="5">
        <v>310</v>
      </c>
      <c r="D19" s="19">
        <v>0</v>
      </c>
      <c r="E19" s="19">
        <v>0</v>
      </c>
      <c r="F19" s="5">
        <v>16</v>
      </c>
    </row>
    <row r="20" spans="1:6" ht="15.75">
      <c r="A20" s="22" t="s">
        <v>107</v>
      </c>
      <c r="B20" s="19">
        <f t="shared" si="1"/>
        <v>90</v>
      </c>
      <c r="C20" s="5">
        <v>35</v>
      </c>
      <c r="D20" s="5">
        <v>55</v>
      </c>
      <c r="E20" s="19">
        <v>0</v>
      </c>
      <c r="F20" s="19">
        <v>0</v>
      </c>
    </row>
    <row r="21" spans="1:6" ht="15.75">
      <c r="A21" s="22" t="s">
        <v>108</v>
      </c>
      <c r="B21" s="19">
        <f t="shared" si="1"/>
        <v>148</v>
      </c>
      <c r="C21" s="5">
        <v>45</v>
      </c>
      <c r="D21" s="5">
        <v>103</v>
      </c>
      <c r="E21" s="19">
        <v>0</v>
      </c>
      <c r="F21" s="19">
        <v>0</v>
      </c>
    </row>
    <row r="22" spans="1:6" ht="15.75">
      <c r="A22" s="22" t="s">
        <v>149</v>
      </c>
      <c r="B22" s="19">
        <f t="shared" si="1"/>
        <v>520</v>
      </c>
      <c r="C22" s="5">
        <v>61</v>
      </c>
      <c r="D22" s="5">
        <v>443</v>
      </c>
      <c r="E22" s="19">
        <v>16</v>
      </c>
      <c r="F22" s="19">
        <v>0</v>
      </c>
    </row>
    <row r="23" spans="1:6" ht="15.75">
      <c r="A23" s="22" t="s">
        <v>110</v>
      </c>
      <c r="B23" s="19">
        <f aca="true" t="shared" si="2" ref="B23:B30">SUM(C23:F23)</f>
        <v>213</v>
      </c>
      <c r="C23" s="5">
        <v>209</v>
      </c>
      <c r="D23" s="19">
        <v>0</v>
      </c>
      <c r="E23" s="19">
        <v>0</v>
      </c>
      <c r="F23" s="5">
        <v>4</v>
      </c>
    </row>
    <row r="24" spans="1:6" ht="15.75">
      <c r="A24" s="22" t="s">
        <v>111</v>
      </c>
      <c r="B24" s="19">
        <f t="shared" si="2"/>
        <v>244</v>
      </c>
      <c r="C24" s="5">
        <v>223</v>
      </c>
      <c r="D24" s="19">
        <v>0</v>
      </c>
      <c r="E24" s="19">
        <v>21</v>
      </c>
      <c r="F24" s="19">
        <v>0</v>
      </c>
    </row>
    <row r="25" spans="1:6" ht="17.25">
      <c r="A25" s="22" t="s">
        <v>131</v>
      </c>
      <c r="B25" s="19">
        <f t="shared" si="2"/>
        <v>25526</v>
      </c>
      <c r="C25" s="5">
        <v>24830</v>
      </c>
      <c r="D25" s="19">
        <v>0</v>
      </c>
      <c r="E25" s="19">
        <v>98</v>
      </c>
      <c r="F25" s="5">
        <v>598</v>
      </c>
    </row>
    <row r="26" spans="1:6" ht="15.75">
      <c r="A26" s="22" t="s">
        <v>112</v>
      </c>
      <c r="B26" s="19">
        <f t="shared" si="2"/>
        <v>543</v>
      </c>
      <c r="C26" s="5">
        <v>543</v>
      </c>
      <c r="D26" s="19">
        <v>0</v>
      </c>
      <c r="E26" s="19">
        <v>0</v>
      </c>
      <c r="F26" s="19">
        <v>0</v>
      </c>
    </row>
    <row r="27" spans="1:6" ht="15.75">
      <c r="A27" s="22" t="s">
        <v>135</v>
      </c>
      <c r="B27" s="19">
        <f t="shared" si="2"/>
        <v>46</v>
      </c>
      <c r="C27" s="5">
        <v>16</v>
      </c>
      <c r="D27" s="5">
        <v>30</v>
      </c>
      <c r="E27" s="19">
        <v>0</v>
      </c>
      <c r="F27" s="19">
        <v>0</v>
      </c>
    </row>
    <row r="28" spans="1:6" ht="15.75">
      <c r="A28" s="22" t="s">
        <v>113</v>
      </c>
      <c r="B28" s="19">
        <f t="shared" si="2"/>
        <v>209</v>
      </c>
      <c r="C28" s="5">
        <v>209</v>
      </c>
      <c r="D28" s="19">
        <v>0</v>
      </c>
      <c r="E28" s="19">
        <v>0</v>
      </c>
      <c r="F28" s="19">
        <v>0</v>
      </c>
    </row>
    <row r="29" spans="1:6" ht="15.75">
      <c r="A29" s="22" t="s">
        <v>114</v>
      </c>
      <c r="B29" s="19">
        <f t="shared" si="2"/>
        <v>2513</v>
      </c>
      <c r="C29" s="5">
        <v>2512</v>
      </c>
      <c r="D29" s="5">
        <v>1</v>
      </c>
      <c r="E29" s="19">
        <v>0</v>
      </c>
      <c r="F29" s="19">
        <v>0</v>
      </c>
    </row>
    <row r="30" spans="1:6" ht="15.75">
      <c r="A30" s="22" t="s">
        <v>115</v>
      </c>
      <c r="B30" s="19">
        <f t="shared" si="2"/>
        <v>153</v>
      </c>
      <c r="C30" s="5">
        <v>149</v>
      </c>
      <c r="D30" s="19">
        <v>0</v>
      </c>
      <c r="E30" s="19">
        <v>4</v>
      </c>
      <c r="F30" s="19">
        <v>0</v>
      </c>
    </row>
    <row r="31" spans="1:6" ht="15.75">
      <c r="A31" s="22" t="s">
        <v>116</v>
      </c>
      <c r="B31" s="19">
        <f aca="true" t="shared" si="3" ref="B31:B38">SUM(C31:F31)</f>
        <v>436</v>
      </c>
      <c r="C31" s="5">
        <v>428</v>
      </c>
      <c r="D31" s="19">
        <v>0</v>
      </c>
      <c r="E31" s="19">
        <v>8</v>
      </c>
      <c r="F31" s="19">
        <v>0</v>
      </c>
    </row>
    <row r="32" spans="1:6" ht="15.75">
      <c r="A32" s="22" t="s">
        <v>136</v>
      </c>
      <c r="B32" s="19">
        <f t="shared" si="3"/>
        <v>528</v>
      </c>
      <c r="C32" s="5">
        <v>523</v>
      </c>
      <c r="D32" s="19">
        <v>0</v>
      </c>
      <c r="E32" s="19">
        <v>5</v>
      </c>
      <c r="F32" s="19">
        <v>0</v>
      </c>
    </row>
    <row r="33" spans="1:6" ht="15.75">
      <c r="A33" s="22" t="s">
        <v>155</v>
      </c>
      <c r="B33" s="19">
        <f t="shared" si="3"/>
        <v>2704</v>
      </c>
      <c r="C33" s="5">
        <v>932</v>
      </c>
      <c r="D33" s="5">
        <v>1771</v>
      </c>
      <c r="E33" s="19">
        <v>0</v>
      </c>
      <c r="F33" s="5">
        <v>1</v>
      </c>
    </row>
    <row r="34" spans="1:6" ht="15.75">
      <c r="A34" s="22" t="s">
        <v>118</v>
      </c>
      <c r="B34" s="19">
        <f t="shared" si="3"/>
        <v>1643</v>
      </c>
      <c r="C34" s="5">
        <v>543</v>
      </c>
      <c r="D34" s="5">
        <v>1098</v>
      </c>
      <c r="E34" s="19">
        <v>1</v>
      </c>
      <c r="F34" s="19">
        <v>1</v>
      </c>
    </row>
    <row r="35" spans="1:6" ht="15.75">
      <c r="A35" s="22" t="s">
        <v>119</v>
      </c>
      <c r="B35" s="19">
        <f t="shared" si="3"/>
        <v>157</v>
      </c>
      <c r="C35" s="5">
        <v>148</v>
      </c>
      <c r="D35" s="19">
        <v>0</v>
      </c>
      <c r="E35" s="19">
        <v>9</v>
      </c>
      <c r="F35" s="19">
        <v>0</v>
      </c>
    </row>
    <row r="36" spans="1:6" ht="15.75">
      <c r="A36" s="22" t="s">
        <v>156</v>
      </c>
      <c r="B36" s="19">
        <f t="shared" si="3"/>
        <v>324</v>
      </c>
      <c r="C36" s="5">
        <v>129</v>
      </c>
      <c r="D36" s="5">
        <v>195</v>
      </c>
      <c r="E36" s="19">
        <v>0</v>
      </c>
      <c r="F36" s="19">
        <v>0</v>
      </c>
    </row>
    <row r="37" spans="1:6" ht="15.75">
      <c r="A37" s="22" t="s">
        <v>121</v>
      </c>
      <c r="B37" s="19">
        <f t="shared" si="3"/>
        <v>2550</v>
      </c>
      <c r="C37" s="5">
        <v>2492</v>
      </c>
      <c r="D37" s="19">
        <v>0</v>
      </c>
      <c r="E37" s="19">
        <v>58</v>
      </c>
      <c r="F37" s="19">
        <v>0</v>
      </c>
    </row>
    <row r="38" spans="1:6" ht="15.75">
      <c r="A38" s="22" t="s">
        <v>122</v>
      </c>
      <c r="B38" s="19">
        <f t="shared" si="3"/>
        <v>364</v>
      </c>
      <c r="C38" s="5">
        <v>358</v>
      </c>
      <c r="D38" s="19">
        <v>0</v>
      </c>
      <c r="E38" s="19">
        <v>6</v>
      </c>
      <c r="F38" s="19">
        <v>0</v>
      </c>
    </row>
    <row r="39" spans="1:6" ht="15.75">
      <c r="A39" s="22" t="s">
        <v>157</v>
      </c>
      <c r="B39" s="19">
        <f aca="true" t="shared" si="4" ref="B39:B45">SUM(C39:F39)</f>
        <v>1438</v>
      </c>
      <c r="C39" s="5">
        <v>1438</v>
      </c>
      <c r="D39" s="19">
        <v>0</v>
      </c>
      <c r="E39" s="19">
        <v>0</v>
      </c>
      <c r="F39" s="19">
        <v>0</v>
      </c>
    </row>
    <row r="40" spans="1:6" ht="15.75">
      <c r="A40" s="22" t="s">
        <v>124</v>
      </c>
      <c r="B40" s="19">
        <f t="shared" si="4"/>
        <v>980</v>
      </c>
      <c r="C40" s="5">
        <v>193</v>
      </c>
      <c r="D40" s="5">
        <v>764</v>
      </c>
      <c r="E40" s="19">
        <v>23</v>
      </c>
      <c r="F40" s="19">
        <v>0</v>
      </c>
    </row>
    <row r="41" spans="1:6" ht="15.75">
      <c r="A41" s="22" t="s">
        <v>140</v>
      </c>
      <c r="B41" s="19">
        <f t="shared" si="4"/>
        <v>389</v>
      </c>
      <c r="C41" s="5">
        <v>381</v>
      </c>
      <c r="D41" s="19">
        <v>0</v>
      </c>
      <c r="E41" s="19">
        <v>8</v>
      </c>
      <c r="F41" s="19">
        <v>0</v>
      </c>
    </row>
    <row r="42" spans="1:6" ht="15.75">
      <c r="A42" s="22" t="s">
        <v>126</v>
      </c>
      <c r="B42" s="19">
        <f t="shared" si="4"/>
        <v>511</v>
      </c>
      <c r="C42" s="5">
        <v>510</v>
      </c>
      <c r="D42" s="5">
        <v>1</v>
      </c>
      <c r="E42" s="19">
        <v>0</v>
      </c>
      <c r="F42" s="19">
        <v>0</v>
      </c>
    </row>
    <row r="43" spans="1:6" ht="15.75">
      <c r="A43" s="22" t="s">
        <v>127</v>
      </c>
      <c r="B43" s="19">
        <f t="shared" si="4"/>
        <v>52</v>
      </c>
      <c r="C43" s="5">
        <v>29</v>
      </c>
      <c r="D43" s="5">
        <v>23</v>
      </c>
      <c r="E43" s="19">
        <v>0</v>
      </c>
      <c r="F43" s="19">
        <v>0</v>
      </c>
    </row>
    <row r="44" spans="1:6" ht="15.75">
      <c r="A44" s="22" t="s">
        <v>146</v>
      </c>
      <c r="B44" s="19">
        <f t="shared" si="4"/>
        <v>7021</v>
      </c>
      <c r="C44" s="25">
        <v>6993</v>
      </c>
      <c r="D44" s="19">
        <v>1</v>
      </c>
      <c r="E44" s="20">
        <v>1</v>
      </c>
      <c r="F44" s="25">
        <v>26</v>
      </c>
    </row>
    <row r="45" spans="1:6" ht="15.75">
      <c r="A45" s="22" t="s">
        <v>129</v>
      </c>
      <c r="B45" s="19">
        <f t="shared" si="4"/>
        <v>86</v>
      </c>
      <c r="C45" s="5">
        <v>81</v>
      </c>
      <c r="D45" s="19">
        <v>0</v>
      </c>
      <c r="E45" s="19">
        <v>5</v>
      </c>
      <c r="F45" s="19">
        <v>0</v>
      </c>
    </row>
    <row r="46" spans="1:6" ht="15.75">
      <c r="A46" s="22"/>
      <c r="B46" s="5"/>
      <c r="C46" s="5"/>
      <c r="D46" s="5"/>
      <c r="E46" s="5"/>
      <c r="F46" s="5"/>
    </row>
    <row r="47" spans="1:6" ht="15.75">
      <c r="A47" s="22" t="s">
        <v>130</v>
      </c>
      <c r="B47" s="19">
        <f>SUM(C47:F47)</f>
        <v>200</v>
      </c>
      <c r="C47" s="5">
        <v>194</v>
      </c>
      <c r="D47" s="19">
        <v>0</v>
      </c>
      <c r="E47" s="19">
        <v>6</v>
      </c>
      <c r="F47" s="19">
        <v>0</v>
      </c>
    </row>
    <row r="48" spans="1:6" ht="15.75">
      <c r="A48" s="22"/>
      <c r="B48" s="19"/>
      <c r="C48" s="5"/>
      <c r="D48" s="5"/>
      <c r="E48" s="5"/>
      <c r="F48" s="5"/>
    </row>
    <row r="49" spans="1:6" ht="15.75">
      <c r="A49" s="22" t="s">
        <v>87</v>
      </c>
      <c r="B49" s="19">
        <f>SUM(C49:F49)</f>
        <v>8</v>
      </c>
      <c r="C49" s="19">
        <v>0</v>
      </c>
      <c r="D49" s="19">
        <v>0</v>
      </c>
      <c r="E49" s="20">
        <v>8</v>
      </c>
      <c r="F49" s="19">
        <v>0</v>
      </c>
    </row>
    <row r="50" spans="1:6" ht="15.75">
      <c r="A50" s="24"/>
      <c r="B50" s="24"/>
      <c r="C50" s="24"/>
      <c r="D50" s="24"/>
      <c r="E50" s="24"/>
      <c r="F50" s="24"/>
    </row>
    <row r="51" spans="1:6" ht="30" customHeight="1">
      <c r="A51" s="29" t="s">
        <v>147</v>
      </c>
      <c r="B51" s="29"/>
      <c r="C51" s="29"/>
      <c r="D51" s="29"/>
      <c r="E51" s="29"/>
      <c r="F51" s="29"/>
    </row>
    <row r="52" ht="15.75">
      <c r="A52" s="1" t="s">
        <v>2</v>
      </c>
    </row>
    <row r="53" spans="1:6" ht="33" customHeight="1">
      <c r="A53" s="29" t="s">
        <v>143</v>
      </c>
      <c r="B53" s="29"/>
      <c r="C53" s="29"/>
      <c r="D53" s="29"/>
      <c r="E53" s="29"/>
      <c r="F53" s="29"/>
    </row>
    <row r="54" ht="15.75">
      <c r="A54" s="1" t="s">
        <v>0</v>
      </c>
    </row>
    <row r="55" ht="15.75">
      <c r="A55" s="1"/>
    </row>
    <row r="56" ht="17.25">
      <c r="A56" s="1" t="s">
        <v>41</v>
      </c>
    </row>
  </sheetData>
  <sheetProtection/>
  <mergeCells count="2">
    <mergeCell ref="A51:F51"/>
    <mergeCell ref="A53:F53"/>
  </mergeCells>
  <printOptions/>
  <pageMargins left="0.7" right="0.7" top="0.75" bottom="0.75" header="0.3" footer="0.3"/>
  <pageSetup fitToHeight="2" fitToWidth="1" horizontalDpi="1200" verticalDpi="12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31">
      <selection activeCell="A53" sqref="A53:F53"/>
    </sheetView>
  </sheetViews>
  <sheetFormatPr defaultColWidth="15.77734375" defaultRowHeight="15.75"/>
  <cols>
    <col min="1" max="1" width="49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159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152</v>
      </c>
    </row>
    <row r="5" spans="1:6" ht="15.75">
      <c r="A5" s="1"/>
      <c r="B5" s="1"/>
      <c r="C5" s="1"/>
      <c r="D5" s="1"/>
      <c r="E5" s="1"/>
      <c r="F5" s="1"/>
    </row>
    <row r="6" spans="1:6" ht="17.25">
      <c r="A6" s="1" t="s">
        <v>40</v>
      </c>
      <c r="B6" s="19">
        <f>SUM(B7:B49)</f>
        <v>55260</v>
      </c>
      <c r="C6" s="19">
        <f>SUM(C7:C49)</f>
        <v>45196</v>
      </c>
      <c r="D6" s="19">
        <f>SUM(D7:D49)</f>
        <v>9069</v>
      </c>
      <c r="E6" s="19">
        <f>SUM(E7:E49)</f>
        <v>338</v>
      </c>
      <c r="F6" s="19">
        <f>SUM(F7:F49)</f>
        <v>657</v>
      </c>
    </row>
    <row r="7" spans="1:6" ht="15.75">
      <c r="A7" s="22" t="s">
        <v>145</v>
      </c>
      <c r="B7" s="19">
        <f aca="true" t="shared" si="0" ref="B7:B14">SUM(C7:F7)</f>
        <v>491</v>
      </c>
      <c r="C7" s="5">
        <v>154</v>
      </c>
      <c r="D7" s="5">
        <v>337</v>
      </c>
      <c r="E7" s="19">
        <v>0</v>
      </c>
      <c r="F7" s="19">
        <v>0</v>
      </c>
    </row>
    <row r="8" spans="1:6" ht="15.75">
      <c r="A8" s="22" t="s">
        <v>96</v>
      </c>
      <c r="B8" s="19">
        <f t="shared" si="0"/>
        <v>2403</v>
      </c>
      <c r="C8" s="5">
        <v>323</v>
      </c>
      <c r="D8" s="5">
        <v>2080</v>
      </c>
      <c r="E8" s="19">
        <v>0</v>
      </c>
      <c r="F8" s="19">
        <v>0</v>
      </c>
    </row>
    <row r="9" spans="1:6" ht="15.75">
      <c r="A9" s="22" t="s">
        <v>158</v>
      </c>
      <c r="B9" s="19">
        <f t="shared" si="0"/>
        <v>416</v>
      </c>
      <c r="C9" s="5">
        <v>415</v>
      </c>
      <c r="D9" s="19">
        <v>0</v>
      </c>
      <c r="E9" s="19">
        <v>1</v>
      </c>
      <c r="F9" s="19">
        <v>0</v>
      </c>
    </row>
    <row r="10" spans="1:6" ht="15.75">
      <c r="A10" s="22" t="s">
        <v>97</v>
      </c>
      <c r="B10" s="19">
        <f t="shared" si="0"/>
        <v>2464</v>
      </c>
      <c r="C10" s="5">
        <v>515</v>
      </c>
      <c r="D10" s="5">
        <v>1949</v>
      </c>
      <c r="E10" s="19">
        <v>0</v>
      </c>
      <c r="F10" s="19">
        <v>0</v>
      </c>
    </row>
    <row r="11" spans="1:6" ht="15.75">
      <c r="A11" s="22" t="s">
        <v>154</v>
      </c>
      <c r="B11" s="19">
        <f t="shared" si="0"/>
        <v>2649</v>
      </c>
      <c r="C11" s="5">
        <f>460+2188</f>
        <v>2648</v>
      </c>
      <c r="D11" s="19">
        <v>0</v>
      </c>
      <c r="E11" s="19">
        <v>1</v>
      </c>
      <c r="F11" s="19">
        <v>0</v>
      </c>
    </row>
    <row r="12" spans="1:6" ht="15.75">
      <c r="A12" s="22" t="s">
        <v>99</v>
      </c>
      <c r="B12" s="19">
        <f t="shared" si="0"/>
        <v>94</v>
      </c>
      <c r="C12" s="5">
        <v>12</v>
      </c>
      <c r="D12" s="5">
        <v>82</v>
      </c>
      <c r="E12" s="19">
        <v>0</v>
      </c>
      <c r="F12" s="19">
        <v>0</v>
      </c>
    </row>
    <row r="13" spans="1:6" ht="15.75">
      <c r="A13" s="22" t="s">
        <v>100</v>
      </c>
      <c r="B13" s="19">
        <f t="shared" si="0"/>
        <v>111</v>
      </c>
      <c r="C13" s="5">
        <v>111</v>
      </c>
      <c r="D13" s="19">
        <v>0</v>
      </c>
      <c r="E13" s="19">
        <v>0</v>
      </c>
      <c r="F13" s="19">
        <v>0</v>
      </c>
    </row>
    <row r="14" spans="1:6" ht="15.75">
      <c r="A14" s="22" t="s">
        <v>101</v>
      </c>
      <c r="B14" s="19">
        <f t="shared" si="0"/>
        <v>316</v>
      </c>
      <c r="C14" s="5">
        <v>52</v>
      </c>
      <c r="D14" s="5">
        <v>246</v>
      </c>
      <c r="E14" s="19">
        <v>18</v>
      </c>
      <c r="F14" s="19">
        <v>0</v>
      </c>
    </row>
    <row r="15" spans="1:6" ht="15.75">
      <c r="A15" s="22" t="s">
        <v>102</v>
      </c>
      <c r="B15" s="19">
        <f aca="true" t="shared" si="1" ref="B15:B22">SUM(C15:F15)</f>
        <v>130</v>
      </c>
      <c r="C15" s="5">
        <v>130</v>
      </c>
      <c r="D15" s="19">
        <v>0</v>
      </c>
      <c r="E15" s="19">
        <v>0</v>
      </c>
      <c r="F15" s="19">
        <v>0</v>
      </c>
    </row>
    <row r="16" spans="1:6" ht="15.75">
      <c r="A16" s="22" t="s">
        <v>134</v>
      </c>
      <c r="B16" s="19">
        <f t="shared" si="1"/>
        <v>472</v>
      </c>
      <c r="C16" s="5">
        <v>449</v>
      </c>
      <c r="D16" s="5">
        <v>5</v>
      </c>
      <c r="E16" s="19">
        <v>18</v>
      </c>
      <c r="F16" s="19">
        <v>0</v>
      </c>
    </row>
    <row r="17" spans="1:6" ht="15.75">
      <c r="A17" s="22" t="s">
        <v>104</v>
      </c>
      <c r="B17" s="19">
        <f t="shared" si="1"/>
        <v>84</v>
      </c>
      <c r="C17" s="5">
        <v>84</v>
      </c>
      <c r="D17" s="19">
        <v>0</v>
      </c>
      <c r="E17" s="19">
        <v>0</v>
      </c>
      <c r="F17" s="19">
        <v>0</v>
      </c>
    </row>
    <row r="18" spans="1:6" ht="15.75">
      <c r="A18" s="22" t="s">
        <v>105</v>
      </c>
      <c r="B18" s="19">
        <f t="shared" si="1"/>
        <v>904</v>
      </c>
      <c r="C18" s="5">
        <v>858</v>
      </c>
      <c r="D18" s="5">
        <v>4</v>
      </c>
      <c r="E18" s="19">
        <v>42</v>
      </c>
      <c r="F18" s="19">
        <v>0</v>
      </c>
    </row>
    <row r="19" spans="1:6" ht="15.75">
      <c r="A19" s="22" t="s">
        <v>106</v>
      </c>
      <c r="B19" s="19">
        <f t="shared" si="1"/>
        <v>319</v>
      </c>
      <c r="C19" s="5">
        <v>297</v>
      </c>
      <c r="D19" s="19">
        <v>0</v>
      </c>
      <c r="E19" s="19">
        <v>0</v>
      </c>
      <c r="F19" s="5">
        <v>22</v>
      </c>
    </row>
    <row r="20" spans="1:6" ht="15.75">
      <c r="A20" s="22" t="s">
        <v>107</v>
      </c>
      <c r="B20" s="19">
        <f t="shared" si="1"/>
        <v>72</v>
      </c>
      <c r="C20" s="5">
        <v>32</v>
      </c>
      <c r="D20" s="5">
        <v>40</v>
      </c>
      <c r="E20" s="19">
        <v>0</v>
      </c>
      <c r="F20" s="19">
        <v>0</v>
      </c>
    </row>
    <row r="21" spans="1:6" ht="15.75">
      <c r="A21" s="22" t="s">
        <v>108</v>
      </c>
      <c r="B21" s="19">
        <f t="shared" si="1"/>
        <v>172</v>
      </c>
      <c r="C21" s="5">
        <v>42</v>
      </c>
      <c r="D21" s="5">
        <v>130</v>
      </c>
      <c r="E21" s="19">
        <v>0</v>
      </c>
      <c r="F21" s="19">
        <v>0</v>
      </c>
    </row>
    <row r="22" spans="1:6" ht="15.75">
      <c r="A22" s="22" t="s">
        <v>149</v>
      </c>
      <c r="B22" s="19">
        <f t="shared" si="1"/>
        <v>521</v>
      </c>
      <c r="C22" s="5">
        <v>47</v>
      </c>
      <c r="D22" s="5">
        <v>459</v>
      </c>
      <c r="E22" s="19">
        <v>15</v>
      </c>
      <c r="F22" s="19">
        <v>0</v>
      </c>
    </row>
    <row r="23" spans="1:6" ht="15.75">
      <c r="A23" s="22" t="s">
        <v>110</v>
      </c>
      <c r="B23" s="19">
        <f aca="true" t="shared" si="2" ref="B23:B30">SUM(C23:F23)</f>
        <v>199</v>
      </c>
      <c r="C23" s="5">
        <v>193</v>
      </c>
      <c r="D23" s="19">
        <v>0</v>
      </c>
      <c r="E23" s="19">
        <v>0</v>
      </c>
      <c r="F23" s="5">
        <v>6</v>
      </c>
    </row>
    <row r="24" spans="1:6" ht="15.75">
      <c r="A24" s="22" t="s">
        <v>111</v>
      </c>
      <c r="B24" s="19">
        <f t="shared" si="2"/>
        <v>227</v>
      </c>
      <c r="C24" s="5">
        <f>25+180</f>
        <v>205</v>
      </c>
      <c r="D24" s="19">
        <v>0</v>
      </c>
      <c r="E24" s="19">
        <v>22</v>
      </c>
      <c r="F24" s="19">
        <v>0</v>
      </c>
    </row>
    <row r="25" spans="1:6" ht="17.25">
      <c r="A25" s="22" t="s">
        <v>131</v>
      </c>
      <c r="B25" s="19">
        <f t="shared" si="2"/>
        <v>22678</v>
      </c>
      <c r="C25" s="5">
        <f>2100+19902</f>
        <v>22002</v>
      </c>
      <c r="D25" s="19">
        <v>0</v>
      </c>
      <c r="E25" s="19">
        <v>110</v>
      </c>
      <c r="F25" s="5">
        <v>566</v>
      </c>
    </row>
    <row r="26" spans="1:6" ht="15.75">
      <c r="A26" s="22" t="s">
        <v>112</v>
      </c>
      <c r="B26" s="19">
        <f t="shared" si="2"/>
        <v>520</v>
      </c>
      <c r="C26" s="5">
        <v>519</v>
      </c>
      <c r="D26" s="19">
        <v>0</v>
      </c>
      <c r="E26" s="19">
        <v>1</v>
      </c>
      <c r="F26" s="19">
        <v>0</v>
      </c>
    </row>
    <row r="27" spans="1:6" ht="15.75">
      <c r="A27" s="22" t="s">
        <v>135</v>
      </c>
      <c r="B27" s="19">
        <f t="shared" si="2"/>
        <v>42</v>
      </c>
      <c r="C27" s="5">
        <v>16</v>
      </c>
      <c r="D27" s="5">
        <v>26</v>
      </c>
      <c r="E27" s="19">
        <v>0</v>
      </c>
      <c r="F27" s="19">
        <v>0</v>
      </c>
    </row>
    <row r="28" spans="1:6" ht="15.75">
      <c r="A28" s="22" t="s">
        <v>113</v>
      </c>
      <c r="B28" s="19">
        <f t="shared" si="2"/>
        <v>206</v>
      </c>
      <c r="C28" s="5">
        <v>201</v>
      </c>
      <c r="D28" s="19">
        <v>0</v>
      </c>
      <c r="E28" s="19">
        <v>5</v>
      </c>
      <c r="F28" s="19">
        <v>0</v>
      </c>
    </row>
    <row r="29" spans="1:6" ht="15.75">
      <c r="A29" s="22" t="s">
        <v>114</v>
      </c>
      <c r="B29" s="19">
        <f t="shared" si="2"/>
        <v>2153</v>
      </c>
      <c r="C29" s="5">
        <v>2151</v>
      </c>
      <c r="D29" s="5">
        <v>2</v>
      </c>
      <c r="E29" s="19">
        <v>0</v>
      </c>
      <c r="F29" s="19">
        <v>0</v>
      </c>
    </row>
    <row r="30" spans="1:6" ht="15.75">
      <c r="A30" s="22" t="s">
        <v>115</v>
      </c>
      <c r="B30" s="19">
        <f t="shared" si="2"/>
        <v>133</v>
      </c>
      <c r="C30" s="5">
        <v>129</v>
      </c>
      <c r="D30" s="19">
        <v>0</v>
      </c>
      <c r="E30" s="19">
        <v>4</v>
      </c>
      <c r="F30" s="19">
        <v>0</v>
      </c>
    </row>
    <row r="31" spans="1:6" ht="15.75">
      <c r="A31" s="22" t="s">
        <v>116</v>
      </c>
      <c r="B31" s="19">
        <f aca="true" t="shared" si="3" ref="B31:B38">SUM(C31:F31)</f>
        <v>412</v>
      </c>
      <c r="C31" s="5">
        <v>406</v>
      </c>
      <c r="D31" s="19">
        <v>0</v>
      </c>
      <c r="E31" s="19">
        <v>6</v>
      </c>
      <c r="F31" s="19">
        <v>0</v>
      </c>
    </row>
    <row r="32" spans="1:6" ht="15.75">
      <c r="A32" s="22" t="s">
        <v>136</v>
      </c>
      <c r="B32" s="19">
        <f t="shared" si="3"/>
        <v>494</v>
      </c>
      <c r="C32" s="5">
        <v>491</v>
      </c>
      <c r="D32" s="19">
        <v>0</v>
      </c>
      <c r="E32" s="19">
        <v>3</v>
      </c>
      <c r="F32" s="19">
        <v>0</v>
      </c>
    </row>
    <row r="33" spans="1:6" ht="15.75">
      <c r="A33" s="22" t="s">
        <v>155</v>
      </c>
      <c r="B33" s="19">
        <f t="shared" si="3"/>
        <v>2548</v>
      </c>
      <c r="C33" s="5">
        <v>905</v>
      </c>
      <c r="D33" s="5">
        <v>1638</v>
      </c>
      <c r="E33" s="19">
        <v>0</v>
      </c>
      <c r="F33" s="5">
        <v>5</v>
      </c>
    </row>
    <row r="34" spans="1:6" ht="15.75">
      <c r="A34" s="22" t="s">
        <v>118</v>
      </c>
      <c r="B34" s="19">
        <f t="shared" si="3"/>
        <v>1506</v>
      </c>
      <c r="C34" s="5">
        <v>293</v>
      </c>
      <c r="D34" s="5">
        <v>1213</v>
      </c>
      <c r="E34" s="19">
        <v>0</v>
      </c>
      <c r="F34" s="19">
        <v>0</v>
      </c>
    </row>
    <row r="35" spans="1:6" ht="15.75">
      <c r="A35" s="22" t="s">
        <v>119</v>
      </c>
      <c r="B35" s="19">
        <f t="shared" si="3"/>
        <v>134</v>
      </c>
      <c r="C35" s="5">
        <v>129</v>
      </c>
      <c r="D35" s="19">
        <v>0</v>
      </c>
      <c r="E35" s="19">
        <v>5</v>
      </c>
      <c r="F35" s="19">
        <v>0</v>
      </c>
    </row>
    <row r="36" spans="1:6" ht="15.75">
      <c r="A36" s="22" t="s">
        <v>156</v>
      </c>
      <c r="B36" s="19">
        <f t="shared" si="3"/>
        <v>288</v>
      </c>
      <c r="C36" s="5">
        <v>119</v>
      </c>
      <c r="D36" s="5">
        <v>169</v>
      </c>
      <c r="E36" s="19">
        <v>0</v>
      </c>
      <c r="F36" s="19">
        <v>0</v>
      </c>
    </row>
    <row r="37" spans="1:6" ht="15.75">
      <c r="A37" s="22" t="s">
        <v>121</v>
      </c>
      <c r="B37" s="19">
        <f t="shared" si="3"/>
        <v>2365</v>
      </c>
      <c r="C37" s="5">
        <f>185+2129</f>
        <v>2314</v>
      </c>
      <c r="D37" s="5">
        <v>1</v>
      </c>
      <c r="E37" s="19">
        <v>50</v>
      </c>
      <c r="F37" s="19">
        <v>0</v>
      </c>
    </row>
    <row r="38" spans="1:6" ht="15.75">
      <c r="A38" s="22" t="s">
        <v>122</v>
      </c>
      <c r="B38" s="19">
        <f t="shared" si="3"/>
        <v>310</v>
      </c>
      <c r="C38" s="5">
        <v>306</v>
      </c>
      <c r="D38" s="19">
        <v>0</v>
      </c>
      <c r="E38" s="19">
        <v>4</v>
      </c>
      <c r="F38" s="19">
        <v>0</v>
      </c>
    </row>
    <row r="39" spans="1:6" ht="15.75">
      <c r="A39" s="22" t="s">
        <v>157</v>
      </c>
      <c r="B39" s="19">
        <f aca="true" t="shared" si="4" ref="B39:B45">SUM(C39:F39)</f>
        <v>1350</v>
      </c>
      <c r="C39" s="5">
        <f>136+1213</f>
        <v>1349</v>
      </c>
      <c r="D39" s="19">
        <v>0</v>
      </c>
      <c r="E39" s="19">
        <v>1</v>
      </c>
      <c r="F39" s="19">
        <v>0</v>
      </c>
    </row>
    <row r="40" spans="1:6" ht="15.75">
      <c r="A40" s="22" t="s">
        <v>124</v>
      </c>
      <c r="B40" s="19">
        <f t="shared" si="4"/>
        <v>850</v>
      </c>
      <c r="C40" s="5">
        <v>180</v>
      </c>
      <c r="D40" s="5">
        <v>670</v>
      </c>
      <c r="E40" s="19">
        <v>0</v>
      </c>
      <c r="F40" s="19">
        <v>0</v>
      </c>
    </row>
    <row r="41" spans="1:6" ht="15.75">
      <c r="A41" s="22" t="s">
        <v>140</v>
      </c>
      <c r="B41" s="19">
        <f t="shared" si="4"/>
        <v>347</v>
      </c>
      <c r="C41" s="5">
        <v>333</v>
      </c>
      <c r="D41" s="19">
        <v>0</v>
      </c>
      <c r="E41" s="19">
        <v>14</v>
      </c>
      <c r="F41" s="19">
        <v>0</v>
      </c>
    </row>
    <row r="42" spans="1:6" ht="15.75">
      <c r="A42" s="22" t="s">
        <v>126</v>
      </c>
      <c r="B42" s="19">
        <f t="shared" si="4"/>
        <v>455</v>
      </c>
      <c r="C42" s="5">
        <v>454</v>
      </c>
      <c r="D42" s="5">
        <v>1</v>
      </c>
      <c r="E42" s="19">
        <v>0</v>
      </c>
      <c r="F42" s="19">
        <v>0</v>
      </c>
    </row>
    <row r="43" spans="1:6" ht="15.75">
      <c r="A43" s="22" t="s">
        <v>127</v>
      </c>
      <c r="B43" s="19">
        <f t="shared" si="4"/>
        <v>38</v>
      </c>
      <c r="C43" s="5">
        <v>21</v>
      </c>
      <c r="D43" s="5">
        <v>17</v>
      </c>
      <c r="E43" s="19">
        <v>0</v>
      </c>
      <c r="F43" s="19">
        <v>0</v>
      </c>
    </row>
    <row r="44" spans="1:6" ht="15.75">
      <c r="A44" s="22" t="s">
        <v>146</v>
      </c>
      <c r="B44" s="19">
        <f t="shared" si="4"/>
        <v>6136</v>
      </c>
      <c r="C44" s="25">
        <f>331+5746</f>
        <v>6077</v>
      </c>
      <c r="D44" s="19">
        <v>0</v>
      </c>
      <c r="E44" s="20">
        <v>1</v>
      </c>
      <c r="F44" s="25">
        <v>58</v>
      </c>
    </row>
    <row r="45" spans="1:6" ht="15.75">
      <c r="A45" s="22" t="s">
        <v>129</v>
      </c>
      <c r="B45" s="19">
        <f t="shared" si="4"/>
        <v>79</v>
      </c>
      <c r="C45" s="5">
        <v>73</v>
      </c>
      <c r="D45" s="19">
        <v>0</v>
      </c>
      <c r="E45" s="19">
        <v>6</v>
      </c>
      <c r="F45" s="19">
        <v>0</v>
      </c>
    </row>
    <row r="46" spans="1:6" ht="15.75">
      <c r="A46" s="22"/>
      <c r="B46" s="5"/>
      <c r="C46" s="5"/>
      <c r="D46" s="5"/>
      <c r="E46" s="5"/>
      <c r="F46" s="5"/>
    </row>
    <row r="47" spans="1:6" ht="15.75">
      <c r="A47" s="22" t="s">
        <v>130</v>
      </c>
      <c r="B47" s="19">
        <f>SUM(C47:F47)</f>
        <v>165</v>
      </c>
      <c r="C47" s="5">
        <v>161</v>
      </c>
      <c r="D47" s="19">
        <v>0</v>
      </c>
      <c r="E47" s="19">
        <v>4</v>
      </c>
      <c r="F47" s="19">
        <v>0</v>
      </c>
    </row>
    <row r="48" spans="1:6" ht="15.75">
      <c r="A48" s="22"/>
      <c r="B48" s="19"/>
      <c r="C48" s="5"/>
      <c r="D48" s="5"/>
      <c r="E48" s="5"/>
      <c r="F48" s="5"/>
    </row>
    <row r="49" spans="1:6" ht="15.75">
      <c r="A49" s="22" t="s">
        <v>87</v>
      </c>
      <c r="B49" s="19">
        <f>SUM(C49:F49)</f>
        <v>7</v>
      </c>
      <c r="C49" s="19">
        <v>0</v>
      </c>
      <c r="D49" s="19">
        <v>0</v>
      </c>
      <c r="E49" s="20">
        <v>7</v>
      </c>
      <c r="F49" s="19">
        <v>0</v>
      </c>
    </row>
    <row r="50" spans="1:6" ht="15.75">
      <c r="A50" s="24"/>
      <c r="B50" s="24"/>
      <c r="C50" s="24"/>
      <c r="D50" s="24"/>
      <c r="E50" s="24"/>
      <c r="F50" s="24"/>
    </row>
    <row r="51" spans="1:6" ht="31.5" customHeight="1">
      <c r="A51" s="29" t="s">
        <v>147</v>
      </c>
      <c r="B51" s="29"/>
      <c r="C51" s="29"/>
      <c r="D51" s="29"/>
      <c r="E51" s="29"/>
      <c r="F51" s="29"/>
    </row>
    <row r="52" ht="15.75">
      <c r="A52" s="1" t="s">
        <v>2</v>
      </c>
    </row>
    <row r="53" spans="1:6" ht="33.75" customHeight="1">
      <c r="A53" s="29" t="s">
        <v>143</v>
      </c>
      <c r="B53" s="29"/>
      <c r="C53" s="29"/>
      <c r="D53" s="29"/>
      <c r="E53" s="29"/>
      <c r="F53" s="29"/>
    </row>
    <row r="54" ht="15.75">
      <c r="A54" s="1" t="s">
        <v>0</v>
      </c>
    </row>
    <row r="55" ht="15.75">
      <c r="A55" s="1"/>
    </row>
    <row r="56" ht="17.25">
      <c r="A56" s="1" t="s">
        <v>41</v>
      </c>
    </row>
  </sheetData>
  <sheetProtection/>
  <mergeCells count="2">
    <mergeCell ref="A51:F51"/>
    <mergeCell ref="A53:F53"/>
  </mergeCells>
  <printOptions/>
  <pageMargins left="0.7" right="0.7" top="0.75" bottom="0.75" header="0.3" footer="0.3"/>
  <pageSetup fitToHeight="2" fitToWidth="1" horizontalDpi="1200" verticalDpi="12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9.77734375" style="0" customWidth="1"/>
    <col min="2" max="16384" width="15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160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152</v>
      </c>
    </row>
    <row r="5" spans="1:6" ht="15.75">
      <c r="A5" s="1"/>
      <c r="B5" s="1"/>
      <c r="C5" s="1"/>
      <c r="D5" s="1"/>
      <c r="E5" s="1"/>
      <c r="F5" s="1"/>
    </row>
    <row r="6" spans="1:6" ht="17.25">
      <c r="A6" s="1" t="s">
        <v>40</v>
      </c>
      <c r="B6" s="19">
        <f>SUM(B8:B50)</f>
        <v>42668</v>
      </c>
      <c r="C6" s="19">
        <f>SUM(C8:C50)</f>
        <v>35602</v>
      </c>
      <c r="D6" s="19">
        <f>SUM(D8:D50)</f>
        <v>6061</v>
      </c>
      <c r="E6" s="19">
        <f>SUM(E8:E50)</f>
        <v>315</v>
      </c>
      <c r="F6" s="19">
        <f>SUM(F8:F50)</f>
        <v>690</v>
      </c>
    </row>
    <row r="8" spans="1:6" ht="15.75">
      <c r="A8" s="22" t="s">
        <v>145</v>
      </c>
      <c r="B8" s="19">
        <f aca="true" t="shared" si="0" ref="B8:B15">SUM(C8:F8)</f>
        <v>386</v>
      </c>
      <c r="C8" s="19">
        <v>146</v>
      </c>
      <c r="D8" s="19">
        <v>240</v>
      </c>
      <c r="E8" s="19">
        <v>0</v>
      </c>
      <c r="F8" s="19">
        <v>0</v>
      </c>
    </row>
    <row r="9" spans="1:6" ht="15.75">
      <c r="A9" s="22" t="s">
        <v>96</v>
      </c>
      <c r="B9" s="19">
        <f t="shared" si="0"/>
        <v>268</v>
      </c>
      <c r="C9" s="19">
        <v>67</v>
      </c>
      <c r="D9" s="19">
        <v>200</v>
      </c>
      <c r="E9" s="19">
        <v>0</v>
      </c>
      <c r="F9" s="19">
        <v>1</v>
      </c>
    </row>
    <row r="10" spans="1:6" ht="15.75">
      <c r="A10" s="22" t="s">
        <v>158</v>
      </c>
      <c r="B10" s="19">
        <f t="shared" si="0"/>
        <v>342</v>
      </c>
      <c r="C10" s="19">
        <v>342</v>
      </c>
      <c r="D10" s="19">
        <v>0</v>
      </c>
      <c r="E10" s="19">
        <v>0</v>
      </c>
      <c r="F10" s="19">
        <v>0</v>
      </c>
    </row>
    <row r="11" spans="1:6" ht="15.75">
      <c r="A11" s="22" t="s">
        <v>97</v>
      </c>
      <c r="B11" s="19">
        <f t="shared" si="0"/>
        <v>2227</v>
      </c>
      <c r="C11" s="19">
        <v>529</v>
      </c>
      <c r="D11" s="19">
        <v>1698</v>
      </c>
      <c r="E11" s="19">
        <v>0</v>
      </c>
      <c r="F11" s="19">
        <v>0</v>
      </c>
    </row>
    <row r="12" spans="1:6" ht="15.75">
      <c r="A12" s="22" t="s">
        <v>154</v>
      </c>
      <c r="B12" s="19">
        <f t="shared" si="0"/>
        <v>2161</v>
      </c>
      <c r="C12" s="19">
        <v>2161</v>
      </c>
      <c r="D12" s="19">
        <v>0</v>
      </c>
      <c r="E12" s="19">
        <v>0</v>
      </c>
      <c r="F12" s="19">
        <v>0</v>
      </c>
    </row>
    <row r="13" spans="1:6" ht="15.75">
      <c r="A13" s="22" t="s">
        <v>99</v>
      </c>
      <c r="B13" s="19">
        <f t="shared" si="0"/>
        <v>83</v>
      </c>
      <c r="C13" s="19">
        <v>11</v>
      </c>
      <c r="D13" s="19">
        <v>72</v>
      </c>
      <c r="E13" s="19">
        <v>0</v>
      </c>
      <c r="F13" s="19">
        <v>0</v>
      </c>
    </row>
    <row r="14" spans="1:6" ht="15.75">
      <c r="A14" s="22" t="s">
        <v>100</v>
      </c>
      <c r="B14" s="19">
        <f t="shared" si="0"/>
        <v>78</v>
      </c>
      <c r="C14" s="19">
        <v>78</v>
      </c>
      <c r="D14" s="19">
        <v>0</v>
      </c>
      <c r="E14" s="19">
        <v>0</v>
      </c>
      <c r="F14" s="19">
        <v>0</v>
      </c>
    </row>
    <row r="15" spans="1:6" ht="15.75">
      <c r="A15" s="22" t="s">
        <v>101</v>
      </c>
      <c r="B15" s="19">
        <f t="shared" si="0"/>
        <v>289</v>
      </c>
      <c r="C15" s="19">
        <v>52</v>
      </c>
      <c r="D15" s="19">
        <v>218</v>
      </c>
      <c r="E15" s="19">
        <v>19</v>
      </c>
      <c r="F15" s="19">
        <v>0</v>
      </c>
    </row>
    <row r="16" spans="1:6" ht="15.75">
      <c r="A16" s="22" t="s">
        <v>102</v>
      </c>
      <c r="B16" s="19">
        <f aca="true" t="shared" si="1" ref="B16:B23">SUM(C16:F16)</f>
        <v>107</v>
      </c>
      <c r="C16" s="19">
        <v>100</v>
      </c>
      <c r="D16" s="19">
        <v>0</v>
      </c>
      <c r="E16" s="19">
        <v>7</v>
      </c>
      <c r="F16" s="19">
        <v>0</v>
      </c>
    </row>
    <row r="17" spans="1:6" ht="15.75">
      <c r="A17" s="22" t="s">
        <v>161</v>
      </c>
      <c r="B17" s="19">
        <f t="shared" si="1"/>
        <v>374</v>
      </c>
      <c r="C17" s="19">
        <v>333</v>
      </c>
      <c r="D17" s="19">
        <v>23</v>
      </c>
      <c r="E17" s="19">
        <v>18</v>
      </c>
      <c r="F17" s="19">
        <v>0</v>
      </c>
    </row>
    <row r="18" spans="1:6" ht="15.75">
      <c r="A18" s="22" t="s">
        <v>104</v>
      </c>
      <c r="B18" s="19">
        <f t="shared" si="1"/>
        <v>91</v>
      </c>
      <c r="C18" s="19">
        <v>89</v>
      </c>
      <c r="D18" s="19">
        <v>0</v>
      </c>
      <c r="E18" s="19">
        <v>2</v>
      </c>
      <c r="F18" s="19">
        <v>0</v>
      </c>
    </row>
    <row r="19" spans="1:6" ht="15.75">
      <c r="A19" s="22" t="s">
        <v>105</v>
      </c>
      <c r="B19" s="19">
        <f t="shared" si="1"/>
        <v>604</v>
      </c>
      <c r="C19" s="19">
        <v>601</v>
      </c>
      <c r="D19" s="19">
        <v>0</v>
      </c>
      <c r="E19" s="19">
        <v>3</v>
      </c>
      <c r="F19" s="19">
        <v>0</v>
      </c>
    </row>
    <row r="20" spans="1:6" ht="15.75">
      <c r="A20" s="22" t="s">
        <v>106</v>
      </c>
      <c r="B20" s="19">
        <f t="shared" si="1"/>
        <v>284</v>
      </c>
      <c r="C20" s="19">
        <v>284</v>
      </c>
      <c r="D20" s="19">
        <v>0</v>
      </c>
      <c r="E20" s="19">
        <v>0</v>
      </c>
      <c r="F20" s="19">
        <v>0</v>
      </c>
    </row>
    <row r="21" spans="1:6" ht="15.75">
      <c r="A21" s="22" t="s">
        <v>107</v>
      </c>
      <c r="B21" s="19">
        <f t="shared" si="1"/>
        <v>51</v>
      </c>
      <c r="C21" s="19">
        <v>32</v>
      </c>
      <c r="D21" s="19">
        <v>19</v>
      </c>
      <c r="E21" s="19">
        <v>0</v>
      </c>
      <c r="F21" s="19">
        <v>0</v>
      </c>
    </row>
    <row r="22" spans="1:6" ht="15.75">
      <c r="A22" s="22" t="s">
        <v>108</v>
      </c>
      <c r="B22" s="19">
        <f t="shared" si="1"/>
        <v>190</v>
      </c>
      <c r="C22" s="19">
        <v>51</v>
      </c>
      <c r="D22" s="19">
        <v>138</v>
      </c>
      <c r="E22" s="19">
        <v>0</v>
      </c>
      <c r="F22" s="19">
        <v>1</v>
      </c>
    </row>
    <row r="23" spans="1:6" ht="15.75">
      <c r="A23" s="22" t="s">
        <v>162</v>
      </c>
      <c r="B23" s="19">
        <f t="shared" si="1"/>
        <v>534</v>
      </c>
      <c r="C23" s="19">
        <v>56</v>
      </c>
      <c r="D23" s="19">
        <v>461</v>
      </c>
      <c r="E23" s="19">
        <v>15</v>
      </c>
      <c r="F23" s="19">
        <v>2</v>
      </c>
    </row>
    <row r="24" spans="1:6" ht="15.75">
      <c r="A24" s="22" t="s">
        <v>110</v>
      </c>
      <c r="B24" s="19">
        <f aca="true" t="shared" si="2" ref="B24:B31">SUM(C24:F24)</f>
        <v>157</v>
      </c>
      <c r="C24" s="19">
        <v>150</v>
      </c>
      <c r="D24" s="19">
        <v>0</v>
      </c>
      <c r="E24" s="19">
        <v>0</v>
      </c>
      <c r="F24" s="19">
        <v>7</v>
      </c>
    </row>
    <row r="25" spans="1:6" ht="15.75">
      <c r="A25" s="22" t="s">
        <v>111</v>
      </c>
      <c r="B25" s="19">
        <f t="shared" si="2"/>
        <v>201</v>
      </c>
      <c r="C25" s="19">
        <v>178</v>
      </c>
      <c r="D25" s="19">
        <v>0</v>
      </c>
      <c r="E25" s="19">
        <v>23</v>
      </c>
      <c r="F25" s="19">
        <v>0</v>
      </c>
    </row>
    <row r="26" spans="1:6" ht="17.25">
      <c r="A26" s="22" t="s">
        <v>131</v>
      </c>
      <c r="B26" s="19">
        <f t="shared" si="2"/>
        <v>17885</v>
      </c>
      <c r="C26" s="19">
        <v>17137</v>
      </c>
      <c r="D26" s="19">
        <v>1</v>
      </c>
      <c r="E26" s="19">
        <v>94</v>
      </c>
      <c r="F26" s="19">
        <v>653</v>
      </c>
    </row>
    <row r="27" spans="1:6" ht="15.75">
      <c r="A27" s="22" t="s">
        <v>112</v>
      </c>
      <c r="B27" s="19">
        <f t="shared" si="2"/>
        <v>278</v>
      </c>
      <c r="C27" s="19">
        <v>272</v>
      </c>
      <c r="D27" s="19">
        <v>0</v>
      </c>
      <c r="E27" s="19">
        <v>6</v>
      </c>
      <c r="F27" s="19">
        <v>0</v>
      </c>
    </row>
    <row r="28" spans="1:6" ht="15.75">
      <c r="A28" s="22" t="s">
        <v>135</v>
      </c>
      <c r="B28" s="19">
        <f t="shared" si="2"/>
        <v>41</v>
      </c>
      <c r="C28" s="19">
        <v>18</v>
      </c>
      <c r="D28" s="19">
        <v>23</v>
      </c>
      <c r="E28" s="19">
        <v>0</v>
      </c>
      <c r="F28" s="19">
        <v>0</v>
      </c>
    </row>
    <row r="29" spans="1:6" ht="15.75">
      <c r="A29" s="22" t="s">
        <v>113</v>
      </c>
      <c r="B29" s="19">
        <f t="shared" si="2"/>
        <v>157</v>
      </c>
      <c r="C29" s="19">
        <v>151</v>
      </c>
      <c r="D29" s="19">
        <v>0</v>
      </c>
      <c r="E29" s="19">
        <v>6</v>
      </c>
      <c r="F29" s="19">
        <v>0</v>
      </c>
    </row>
    <row r="30" spans="1:6" ht="15.75">
      <c r="A30" s="22" t="s">
        <v>114</v>
      </c>
      <c r="B30" s="19">
        <f t="shared" si="2"/>
        <v>1410</v>
      </c>
      <c r="C30" s="19">
        <v>1409</v>
      </c>
      <c r="D30" s="19">
        <v>1</v>
      </c>
      <c r="E30" s="19">
        <v>0</v>
      </c>
      <c r="F30" s="19">
        <v>0</v>
      </c>
    </row>
    <row r="31" spans="1:6" ht="15.75">
      <c r="A31" s="22" t="s">
        <v>115</v>
      </c>
      <c r="B31" s="19">
        <f t="shared" si="2"/>
        <v>117</v>
      </c>
      <c r="C31" s="19">
        <v>113</v>
      </c>
      <c r="D31" s="19">
        <v>0</v>
      </c>
      <c r="E31" s="19">
        <v>4</v>
      </c>
      <c r="F31" s="19">
        <v>0</v>
      </c>
    </row>
    <row r="32" spans="1:6" ht="15.75">
      <c r="A32" s="22" t="s">
        <v>116</v>
      </c>
      <c r="B32" s="19">
        <f aca="true" t="shared" si="3" ref="B32:B39">SUM(C32:F32)</f>
        <v>317</v>
      </c>
      <c r="C32" s="19">
        <v>311</v>
      </c>
      <c r="D32" s="19">
        <v>0</v>
      </c>
      <c r="E32" s="19">
        <v>6</v>
      </c>
      <c r="F32" s="19">
        <v>0</v>
      </c>
    </row>
    <row r="33" spans="1:6" ht="15.75">
      <c r="A33" s="22" t="s">
        <v>136</v>
      </c>
      <c r="B33" s="19">
        <f t="shared" si="3"/>
        <v>359</v>
      </c>
      <c r="C33" s="19">
        <v>359</v>
      </c>
      <c r="D33" s="19">
        <v>0</v>
      </c>
      <c r="E33" s="19">
        <v>0</v>
      </c>
      <c r="F33" s="19">
        <v>0</v>
      </c>
    </row>
    <row r="34" spans="1:6" ht="15.75">
      <c r="A34" s="22" t="s">
        <v>155</v>
      </c>
      <c r="B34" s="19">
        <f t="shared" si="3"/>
        <v>2359</v>
      </c>
      <c r="C34" s="19">
        <v>930</v>
      </c>
      <c r="D34" s="19">
        <v>1425</v>
      </c>
      <c r="E34" s="19">
        <v>0</v>
      </c>
      <c r="F34" s="19">
        <v>4</v>
      </c>
    </row>
    <row r="35" spans="1:6" ht="15.75">
      <c r="A35" s="22" t="s">
        <v>118</v>
      </c>
      <c r="B35" s="19">
        <f t="shared" si="3"/>
        <v>1243</v>
      </c>
      <c r="C35" s="19">
        <v>324</v>
      </c>
      <c r="D35" s="19">
        <v>919</v>
      </c>
      <c r="E35" s="19">
        <v>0</v>
      </c>
      <c r="F35" s="19">
        <v>0</v>
      </c>
    </row>
    <row r="36" spans="1:6" ht="15.75">
      <c r="A36" s="22" t="s">
        <v>119</v>
      </c>
      <c r="B36" s="19">
        <f t="shared" si="3"/>
        <v>128</v>
      </c>
      <c r="C36" s="19">
        <v>123</v>
      </c>
      <c r="D36" s="19">
        <v>0</v>
      </c>
      <c r="E36" s="19">
        <v>5</v>
      </c>
      <c r="F36" s="19">
        <v>0</v>
      </c>
    </row>
    <row r="37" spans="1:6" ht="15.75">
      <c r="A37" s="22" t="s">
        <v>163</v>
      </c>
      <c r="B37" s="19">
        <f t="shared" si="3"/>
        <v>217</v>
      </c>
      <c r="C37" s="19">
        <v>107</v>
      </c>
      <c r="D37" s="19">
        <v>110</v>
      </c>
      <c r="E37" s="19">
        <v>0</v>
      </c>
      <c r="F37" s="19">
        <v>0</v>
      </c>
    </row>
    <row r="38" spans="1:6" ht="15.75">
      <c r="A38" s="22" t="s">
        <v>121</v>
      </c>
      <c r="B38" s="19">
        <f t="shared" si="3"/>
        <v>2153</v>
      </c>
      <c r="C38" s="19">
        <v>2092</v>
      </c>
      <c r="D38" s="19">
        <v>3</v>
      </c>
      <c r="E38" s="19">
        <v>58</v>
      </c>
      <c r="F38" s="19">
        <v>0</v>
      </c>
    </row>
    <row r="39" spans="1:6" ht="15.75">
      <c r="A39" s="22" t="s">
        <v>122</v>
      </c>
      <c r="B39" s="19">
        <f t="shared" si="3"/>
        <v>269</v>
      </c>
      <c r="C39" s="19">
        <v>260</v>
      </c>
      <c r="D39" s="19">
        <v>0</v>
      </c>
      <c r="E39" s="19">
        <v>9</v>
      </c>
      <c r="F39" s="19">
        <v>0</v>
      </c>
    </row>
    <row r="40" spans="1:6" ht="15.75">
      <c r="A40" s="22" t="s">
        <v>157</v>
      </c>
      <c r="B40" s="19">
        <f aca="true" t="shared" si="4" ref="B40:B46">SUM(C40:F40)</f>
        <v>1018</v>
      </c>
      <c r="C40" s="19">
        <v>1016</v>
      </c>
      <c r="D40" s="19">
        <v>0</v>
      </c>
      <c r="E40" s="19">
        <v>1</v>
      </c>
      <c r="F40" s="19">
        <v>1</v>
      </c>
    </row>
    <row r="41" spans="1:6" ht="15.75">
      <c r="A41" s="22" t="s">
        <v>124</v>
      </c>
      <c r="B41" s="19">
        <f t="shared" si="4"/>
        <v>651</v>
      </c>
      <c r="C41" s="19">
        <v>146</v>
      </c>
      <c r="D41" s="19">
        <v>495</v>
      </c>
      <c r="E41" s="19">
        <v>10</v>
      </c>
      <c r="F41" s="19">
        <v>0</v>
      </c>
    </row>
    <row r="42" spans="1:6" ht="15.75">
      <c r="A42" s="22" t="s">
        <v>140</v>
      </c>
      <c r="B42" s="19">
        <f t="shared" si="4"/>
        <v>272</v>
      </c>
      <c r="C42" s="19">
        <v>256</v>
      </c>
      <c r="D42" s="19">
        <v>0</v>
      </c>
      <c r="E42" s="19">
        <v>16</v>
      </c>
      <c r="F42" s="19">
        <v>0</v>
      </c>
    </row>
    <row r="43" spans="1:6" ht="15.75">
      <c r="A43" s="22" t="s">
        <v>126</v>
      </c>
      <c r="B43" s="19">
        <f t="shared" si="4"/>
        <v>325</v>
      </c>
      <c r="C43" s="19">
        <v>324</v>
      </c>
      <c r="D43" s="19">
        <v>0</v>
      </c>
      <c r="E43" s="19">
        <v>1</v>
      </c>
      <c r="F43" s="19">
        <v>0</v>
      </c>
    </row>
    <row r="44" spans="1:6" ht="15.75">
      <c r="A44" s="22" t="s">
        <v>127</v>
      </c>
      <c r="B44" s="19">
        <f t="shared" si="4"/>
        <v>38</v>
      </c>
      <c r="C44" s="19">
        <v>24</v>
      </c>
      <c r="D44" s="19">
        <v>14</v>
      </c>
      <c r="E44" s="19">
        <v>0</v>
      </c>
      <c r="F44" s="19">
        <v>0</v>
      </c>
    </row>
    <row r="45" spans="1:6" ht="15.75">
      <c r="A45" s="22" t="s">
        <v>146</v>
      </c>
      <c r="B45" s="19">
        <f t="shared" si="4"/>
        <v>4795</v>
      </c>
      <c r="C45" s="19">
        <v>4773</v>
      </c>
      <c r="D45" s="19">
        <v>1</v>
      </c>
      <c r="E45" s="19">
        <v>0</v>
      </c>
      <c r="F45" s="19">
        <v>21</v>
      </c>
    </row>
    <row r="46" spans="1:6" ht="15.75">
      <c r="A46" s="22" t="s">
        <v>129</v>
      </c>
      <c r="B46" s="19">
        <f t="shared" si="4"/>
        <v>61</v>
      </c>
      <c r="C46" s="19">
        <v>55</v>
      </c>
      <c r="D46" s="19">
        <v>0</v>
      </c>
      <c r="E46" s="19">
        <v>6</v>
      </c>
      <c r="F46" s="19">
        <v>0</v>
      </c>
    </row>
    <row r="47" spans="1:6" ht="15.75">
      <c r="A47" s="22"/>
      <c r="B47" s="5"/>
      <c r="C47" s="5"/>
      <c r="D47" s="5"/>
      <c r="E47" s="5"/>
      <c r="F47" s="5"/>
    </row>
    <row r="48" spans="1:6" ht="15.75">
      <c r="A48" s="22" t="s">
        <v>130</v>
      </c>
      <c r="B48" s="19">
        <f>SUM(C48:F48)</f>
        <v>141</v>
      </c>
      <c r="C48" s="19">
        <v>140</v>
      </c>
      <c r="D48" s="19">
        <v>0</v>
      </c>
      <c r="E48" s="19">
        <v>1</v>
      </c>
      <c r="F48" s="19">
        <v>0</v>
      </c>
    </row>
    <row r="49" spans="1:6" ht="15.75">
      <c r="A49" s="22"/>
      <c r="B49" s="19"/>
      <c r="C49" s="19"/>
      <c r="D49" s="19"/>
      <c r="E49" s="19"/>
      <c r="F49" s="19"/>
    </row>
    <row r="50" spans="1:6" ht="15.75">
      <c r="A50" s="22" t="s">
        <v>87</v>
      </c>
      <c r="B50" s="19">
        <f>SUM(C50:F50)</f>
        <v>7</v>
      </c>
      <c r="C50" s="19">
        <v>2</v>
      </c>
      <c r="D50" s="19">
        <v>0</v>
      </c>
      <c r="E50" s="19">
        <v>5</v>
      </c>
      <c r="F50" s="19">
        <v>0</v>
      </c>
    </row>
    <row r="51" spans="1:6" ht="15.75">
      <c r="A51" s="30"/>
      <c r="B51" s="31"/>
      <c r="C51" s="31"/>
      <c r="D51" s="31"/>
      <c r="E51" s="31"/>
      <c r="F51" s="31"/>
    </row>
    <row r="52" spans="1:6" ht="17.25">
      <c r="A52" s="1" t="s">
        <v>166</v>
      </c>
      <c r="B52" s="1"/>
      <c r="C52" s="1"/>
      <c r="D52" s="1"/>
      <c r="E52" s="1"/>
      <c r="F52" s="1"/>
    </row>
    <row r="53" spans="1:6" ht="15.75">
      <c r="A53" s="1" t="s">
        <v>164</v>
      </c>
      <c r="B53" s="1"/>
      <c r="C53" s="1"/>
      <c r="D53" s="1"/>
      <c r="E53" s="1"/>
      <c r="F53" s="1"/>
    </row>
    <row r="54" spans="1:6" ht="39" customHeight="1">
      <c r="A54" s="29" t="s">
        <v>167</v>
      </c>
      <c r="B54" s="29"/>
      <c r="C54" s="29"/>
      <c r="D54" s="29"/>
      <c r="E54" s="29"/>
      <c r="F54" s="29"/>
    </row>
    <row r="55" spans="1:6" ht="15.75">
      <c r="A55" s="1" t="s">
        <v>165</v>
      </c>
      <c r="B55" s="1"/>
      <c r="C55" s="1"/>
      <c r="D55" s="1"/>
      <c r="E55" s="1"/>
      <c r="F55" s="1"/>
    </row>
    <row r="56" spans="1:6" ht="35.25" customHeight="1">
      <c r="A56" s="29" t="s">
        <v>143</v>
      </c>
      <c r="B56" s="29"/>
      <c r="C56" s="29"/>
      <c r="D56" s="29"/>
      <c r="E56" s="29"/>
      <c r="F56" s="29"/>
    </row>
    <row r="57" spans="1:6" ht="15.75">
      <c r="A57" s="1" t="s">
        <v>0</v>
      </c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7.25">
      <c r="A59" s="1" t="s">
        <v>41</v>
      </c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</sheetData>
  <sheetProtection/>
  <mergeCells count="2">
    <mergeCell ref="A54:F54"/>
    <mergeCell ref="A56:F56"/>
  </mergeCells>
  <printOptions/>
  <pageMargins left="0.7" right="0.7" top="0.75" bottom="0.75" header="0.3" footer="0.3"/>
  <pageSetup horizontalDpi="90" verticalDpi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9.77734375" style="0" customWidth="1"/>
    <col min="2" max="16384" width="15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168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152</v>
      </c>
    </row>
    <row r="5" spans="1:6" ht="15.75">
      <c r="A5" s="1"/>
      <c r="B5" s="1"/>
      <c r="C5" s="1"/>
      <c r="D5" s="1"/>
      <c r="E5" s="1"/>
      <c r="F5" s="1"/>
    </row>
    <row r="6" spans="1:6" ht="17.25">
      <c r="A6" s="32" t="s">
        <v>40</v>
      </c>
      <c r="B6" s="33">
        <v>37382</v>
      </c>
      <c r="C6" s="33">
        <v>30816</v>
      </c>
      <c r="D6" s="33">
        <v>5769</v>
      </c>
      <c r="E6" s="33">
        <v>327</v>
      </c>
      <c r="F6" s="33">
        <v>470</v>
      </c>
    </row>
    <row r="8" spans="1:6" ht="15.75">
      <c r="A8" s="22" t="s">
        <v>145</v>
      </c>
      <c r="B8" s="19">
        <f aca="true" t="shared" si="0" ref="B8:B15">SUM(C8:F8)</f>
        <v>293</v>
      </c>
      <c r="C8" s="19">
        <v>179</v>
      </c>
      <c r="D8" s="19">
        <v>114</v>
      </c>
      <c r="E8" s="19">
        <v>0</v>
      </c>
      <c r="F8" s="19">
        <v>0</v>
      </c>
    </row>
    <row r="9" spans="1:6" ht="15.75">
      <c r="A9" s="22" t="s">
        <v>96</v>
      </c>
      <c r="B9" s="19">
        <f t="shared" si="0"/>
        <v>237</v>
      </c>
      <c r="C9" s="19">
        <v>58</v>
      </c>
      <c r="D9" s="19">
        <v>179</v>
      </c>
      <c r="E9" s="19">
        <v>0</v>
      </c>
      <c r="F9" s="19">
        <v>0</v>
      </c>
    </row>
    <row r="10" spans="1:6" ht="15.75">
      <c r="A10" s="22" t="s">
        <v>158</v>
      </c>
      <c r="B10" s="19">
        <f t="shared" si="0"/>
        <v>328</v>
      </c>
      <c r="C10" s="19">
        <v>324</v>
      </c>
      <c r="D10" s="19">
        <v>0</v>
      </c>
      <c r="E10" s="19">
        <v>4</v>
      </c>
      <c r="F10" s="19">
        <v>0</v>
      </c>
    </row>
    <row r="11" spans="1:6" ht="15.75">
      <c r="A11" s="22" t="s">
        <v>97</v>
      </c>
      <c r="B11" s="19">
        <f t="shared" si="0"/>
        <v>2375</v>
      </c>
      <c r="C11" s="19">
        <v>543</v>
      </c>
      <c r="D11" s="19">
        <v>1832</v>
      </c>
      <c r="E11" s="19">
        <v>0</v>
      </c>
      <c r="F11" s="19">
        <v>0</v>
      </c>
    </row>
    <row r="12" spans="1:6" ht="15.75">
      <c r="A12" s="22" t="s">
        <v>154</v>
      </c>
      <c r="B12" s="19">
        <f t="shared" si="0"/>
        <v>1929</v>
      </c>
      <c r="C12" s="19">
        <v>1929</v>
      </c>
      <c r="D12" s="19">
        <v>0</v>
      </c>
      <c r="E12" s="19">
        <v>0</v>
      </c>
      <c r="F12" s="19">
        <v>0</v>
      </c>
    </row>
    <row r="13" spans="1:6" ht="15.75">
      <c r="A13" s="22" t="s">
        <v>99</v>
      </c>
      <c r="B13" s="19">
        <f t="shared" si="0"/>
        <v>73</v>
      </c>
      <c r="C13" s="19">
        <v>11</v>
      </c>
      <c r="D13" s="19">
        <v>62</v>
      </c>
      <c r="E13" s="19">
        <v>0</v>
      </c>
      <c r="F13" s="19">
        <v>0</v>
      </c>
    </row>
    <row r="14" spans="1:6" ht="15.75">
      <c r="A14" s="22" t="s">
        <v>100</v>
      </c>
      <c r="B14" s="19">
        <f t="shared" si="0"/>
        <v>71</v>
      </c>
      <c r="C14" s="19">
        <v>71</v>
      </c>
      <c r="D14" s="19">
        <v>0</v>
      </c>
      <c r="E14" s="19">
        <v>0</v>
      </c>
      <c r="F14" s="19">
        <v>0</v>
      </c>
    </row>
    <row r="15" spans="1:6" ht="15.75">
      <c r="A15" s="22" t="s">
        <v>101</v>
      </c>
      <c r="B15" s="19">
        <f t="shared" si="0"/>
        <v>257</v>
      </c>
      <c r="C15" s="19">
        <v>51</v>
      </c>
      <c r="D15" s="19">
        <v>192</v>
      </c>
      <c r="E15" s="19">
        <v>14</v>
      </c>
      <c r="F15" s="19">
        <v>0</v>
      </c>
    </row>
    <row r="16" spans="1:6" ht="15.75">
      <c r="A16" s="22" t="s">
        <v>102</v>
      </c>
      <c r="B16" s="19">
        <f aca="true" t="shared" si="1" ref="B16:B23">SUM(C16:F16)</f>
        <v>103</v>
      </c>
      <c r="C16" s="19">
        <v>96</v>
      </c>
      <c r="D16" s="19">
        <v>0</v>
      </c>
      <c r="E16" s="19">
        <v>7</v>
      </c>
      <c r="F16" s="19">
        <v>0</v>
      </c>
    </row>
    <row r="17" spans="1:6" ht="15.75">
      <c r="A17" s="22" t="s">
        <v>161</v>
      </c>
      <c r="B17" s="19">
        <f t="shared" si="1"/>
        <v>344</v>
      </c>
      <c r="C17" s="19">
        <v>306</v>
      </c>
      <c r="D17" s="19">
        <v>17</v>
      </c>
      <c r="E17" s="19">
        <v>21</v>
      </c>
      <c r="F17" s="19">
        <v>0</v>
      </c>
    </row>
    <row r="18" spans="1:6" ht="15.75">
      <c r="A18" s="22" t="s">
        <v>104</v>
      </c>
      <c r="B18" s="19">
        <f t="shared" si="1"/>
        <v>76</v>
      </c>
      <c r="C18" s="19">
        <v>74</v>
      </c>
      <c r="D18" s="19">
        <v>0</v>
      </c>
      <c r="E18" s="19">
        <v>2</v>
      </c>
      <c r="F18" s="19">
        <v>0</v>
      </c>
    </row>
    <row r="19" spans="1:6" ht="15.75">
      <c r="A19" s="22" t="s">
        <v>105</v>
      </c>
      <c r="B19" s="19">
        <f t="shared" si="1"/>
        <v>513</v>
      </c>
      <c r="C19" s="19">
        <v>507</v>
      </c>
      <c r="D19" s="19">
        <v>0</v>
      </c>
      <c r="E19" s="19">
        <v>6</v>
      </c>
      <c r="F19" s="19">
        <v>0</v>
      </c>
    </row>
    <row r="20" spans="1:6" ht="15.75">
      <c r="A20" s="22" t="s">
        <v>106</v>
      </c>
      <c r="B20" s="19">
        <f t="shared" si="1"/>
        <v>266</v>
      </c>
      <c r="C20" s="19">
        <v>265</v>
      </c>
      <c r="D20" s="19">
        <v>0</v>
      </c>
      <c r="E20" s="19">
        <v>1</v>
      </c>
      <c r="F20" s="19">
        <v>0</v>
      </c>
    </row>
    <row r="21" spans="1:6" ht="15.75">
      <c r="A21" s="22" t="s">
        <v>107</v>
      </c>
      <c r="B21" s="19">
        <f t="shared" si="1"/>
        <v>60</v>
      </c>
      <c r="C21" s="19">
        <v>35</v>
      </c>
      <c r="D21" s="19">
        <v>25</v>
      </c>
      <c r="E21" s="19">
        <v>0</v>
      </c>
      <c r="F21" s="19">
        <v>0</v>
      </c>
    </row>
    <row r="22" spans="1:6" ht="15.75">
      <c r="A22" s="22" t="s">
        <v>108</v>
      </c>
      <c r="B22" s="19">
        <f t="shared" si="1"/>
        <v>190</v>
      </c>
      <c r="C22" s="19">
        <v>52</v>
      </c>
      <c r="D22" s="19">
        <v>138</v>
      </c>
      <c r="E22" s="19">
        <v>0</v>
      </c>
      <c r="F22" s="19">
        <v>0</v>
      </c>
    </row>
    <row r="23" spans="1:6" ht="15.75">
      <c r="A23" s="22" t="s">
        <v>162</v>
      </c>
      <c r="B23" s="19">
        <f t="shared" si="1"/>
        <v>664</v>
      </c>
      <c r="C23" s="19">
        <v>69</v>
      </c>
      <c r="D23" s="19">
        <v>576</v>
      </c>
      <c r="E23" s="19">
        <v>16</v>
      </c>
      <c r="F23" s="19">
        <v>3</v>
      </c>
    </row>
    <row r="24" spans="1:6" ht="15.75">
      <c r="A24" s="22" t="s">
        <v>110</v>
      </c>
      <c r="B24" s="19">
        <f aca="true" t="shared" si="2" ref="B24:B31">SUM(C24:F24)</f>
        <v>153</v>
      </c>
      <c r="C24" s="19">
        <v>109</v>
      </c>
      <c r="D24" s="19">
        <v>41</v>
      </c>
      <c r="E24" s="19">
        <v>0</v>
      </c>
      <c r="F24" s="19">
        <v>3</v>
      </c>
    </row>
    <row r="25" spans="1:6" ht="15.75">
      <c r="A25" s="22" t="s">
        <v>111</v>
      </c>
      <c r="B25" s="19">
        <f t="shared" si="2"/>
        <v>196</v>
      </c>
      <c r="C25" s="19">
        <v>173</v>
      </c>
      <c r="D25" s="19">
        <v>0</v>
      </c>
      <c r="E25" s="19">
        <v>23</v>
      </c>
      <c r="F25" s="19">
        <v>0</v>
      </c>
    </row>
    <row r="26" spans="1:6" ht="17.25">
      <c r="A26" s="22" t="s">
        <v>131</v>
      </c>
      <c r="B26" s="19">
        <f t="shared" si="2"/>
        <v>14375</v>
      </c>
      <c r="C26" s="19">
        <v>13848</v>
      </c>
      <c r="D26" s="19">
        <v>0</v>
      </c>
      <c r="E26" s="19">
        <v>91</v>
      </c>
      <c r="F26" s="19">
        <v>436</v>
      </c>
    </row>
    <row r="27" spans="1:6" ht="15.75">
      <c r="A27" s="22" t="s">
        <v>112</v>
      </c>
      <c r="B27" s="19">
        <f t="shared" si="2"/>
        <v>252</v>
      </c>
      <c r="C27" s="19">
        <v>251</v>
      </c>
      <c r="D27" s="19">
        <v>0</v>
      </c>
      <c r="E27" s="19">
        <v>1</v>
      </c>
      <c r="F27" s="19">
        <v>0</v>
      </c>
    </row>
    <row r="28" spans="1:6" ht="15.75">
      <c r="A28" s="22" t="s">
        <v>135</v>
      </c>
      <c r="B28" s="19">
        <f t="shared" si="2"/>
        <v>45</v>
      </c>
      <c r="C28" s="19">
        <v>20</v>
      </c>
      <c r="D28" s="19">
        <v>25</v>
      </c>
      <c r="E28" s="19">
        <v>0</v>
      </c>
      <c r="F28" s="19">
        <v>0</v>
      </c>
    </row>
    <row r="29" spans="1:6" ht="15.75">
      <c r="A29" s="22" t="s">
        <v>113</v>
      </c>
      <c r="B29" s="19">
        <f t="shared" si="2"/>
        <v>139</v>
      </c>
      <c r="C29" s="19">
        <v>132</v>
      </c>
      <c r="D29" s="19">
        <v>0</v>
      </c>
      <c r="E29" s="19">
        <v>7</v>
      </c>
      <c r="F29" s="19">
        <v>0</v>
      </c>
    </row>
    <row r="30" spans="1:6" ht="15.75">
      <c r="A30" s="22" t="s">
        <v>114</v>
      </c>
      <c r="B30" s="19">
        <f t="shared" si="2"/>
        <v>1258</v>
      </c>
      <c r="C30" s="19">
        <v>1257</v>
      </c>
      <c r="D30" s="19">
        <v>1</v>
      </c>
      <c r="E30" s="19">
        <v>0</v>
      </c>
      <c r="F30" s="19">
        <v>0</v>
      </c>
    </row>
    <row r="31" spans="1:6" ht="15.75">
      <c r="A31" s="22" t="s">
        <v>115</v>
      </c>
      <c r="B31" s="19">
        <f t="shared" si="2"/>
        <v>118</v>
      </c>
      <c r="C31" s="19">
        <v>113</v>
      </c>
      <c r="D31" s="19">
        <v>0</v>
      </c>
      <c r="E31" s="19">
        <v>5</v>
      </c>
      <c r="F31" s="19">
        <v>0</v>
      </c>
    </row>
    <row r="32" spans="1:6" ht="15.75">
      <c r="A32" s="22" t="s">
        <v>116</v>
      </c>
      <c r="B32" s="19">
        <f aca="true" t="shared" si="3" ref="B32:B39">SUM(C32:F32)</f>
        <v>260</v>
      </c>
      <c r="C32" s="19">
        <v>254</v>
      </c>
      <c r="D32" s="19">
        <v>0</v>
      </c>
      <c r="E32" s="19">
        <v>6</v>
      </c>
      <c r="F32" s="19">
        <v>0</v>
      </c>
    </row>
    <row r="33" spans="1:6" ht="15.75">
      <c r="A33" s="22" t="s">
        <v>136</v>
      </c>
      <c r="B33" s="19">
        <f t="shared" si="3"/>
        <v>325</v>
      </c>
      <c r="C33" s="19">
        <v>325</v>
      </c>
      <c r="D33" s="19">
        <v>0</v>
      </c>
      <c r="E33" s="19">
        <v>0</v>
      </c>
      <c r="F33" s="19">
        <v>0</v>
      </c>
    </row>
    <row r="34" spans="1:6" ht="15.75">
      <c r="A34" s="22" t="s">
        <v>155</v>
      </c>
      <c r="B34" s="19">
        <f t="shared" si="3"/>
        <v>2282</v>
      </c>
      <c r="C34" s="19">
        <v>933</v>
      </c>
      <c r="D34" s="19">
        <v>1348</v>
      </c>
      <c r="E34" s="19">
        <v>0</v>
      </c>
      <c r="F34" s="19">
        <v>1</v>
      </c>
    </row>
    <row r="35" spans="1:6" ht="15.75">
      <c r="A35" s="22" t="s">
        <v>118</v>
      </c>
      <c r="B35" s="19">
        <f t="shared" si="3"/>
        <v>1045</v>
      </c>
      <c r="C35" s="19">
        <v>395</v>
      </c>
      <c r="D35" s="19">
        <v>650</v>
      </c>
      <c r="E35" s="19">
        <v>0</v>
      </c>
      <c r="F35" s="19">
        <v>0</v>
      </c>
    </row>
    <row r="36" spans="1:6" ht="15.75">
      <c r="A36" s="22" t="s">
        <v>119</v>
      </c>
      <c r="B36" s="19">
        <f t="shared" si="3"/>
        <v>75</v>
      </c>
      <c r="C36" s="19">
        <v>70</v>
      </c>
      <c r="D36" s="19">
        <v>0</v>
      </c>
      <c r="E36" s="19">
        <v>5</v>
      </c>
      <c r="F36" s="19">
        <v>0</v>
      </c>
    </row>
    <row r="37" spans="1:6" ht="15.75">
      <c r="A37" s="22" t="s">
        <v>169</v>
      </c>
      <c r="B37" s="19">
        <f t="shared" si="3"/>
        <v>242</v>
      </c>
      <c r="C37" s="19">
        <v>114</v>
      </c>
      <c r="D37" s="19">
        <v>128</v>
      </c>
      <c r="E37" s="19">
        <v>0</v>
      </c>
      <c r="F37" s="19">
        <v>0</v>
      </c>
    </row>
    <row r="38" spans="1:6" ht="15.75">
      <c r="A38" s="22" t="s">
        <v>121</v>
      </c>
      <c r="B38" s="19">
        <f t="shared" si="3"/>
        <v>1960</v>
      </c>
      <c r="C38" s="19">
        <v>1891</v>
      </c>
      <c r="D38" s="19">
        <v>5</v>
      </c>
      <c r="E38" s="19">
        <v>64</v>
      </c>
      <c r="F38" s="19">
        <v>0</v>
      </c>
    </row>
    <row r="39" spans="1:6" ht="15.75">
      <c r="A39" s="22" t="s">
        <v>122</v>
      </c>
      <c r="B39" s="19">
        <f t="shared" si="3"/>
        <v>250</v>
      </c>
      <c r="C39" s="19">
        <v>244</v>
      </c>
      <c r="D39" s="19">
        <v>0</v>
      </c>
      <c r="E39" s="19">
        <v>6</v>
      </c>
      <c r="F39" s="19">
        <v>0</v>
      </c>
    </row>
    <row r="40" spans="1:6" ht="15.75">
      <c r="A40" s="22" t="s">
        <v>157</v>
      </c>
      <c r="B40" s="19">
        <f aca="true" t="shared" si="4" ref="B40:B46">SUM(C40:F40)</f>
        <v>932</v>
      </c>
      <c r="C40" s="19">
        <v>932</v>
      </c>
      <c r="D40" s="19">
        <v>0</v>
      </c>
      <c r="E40" s="19">
        <v>0</v>
      </c>
      <c r="F40" s="19">
        <v>0</v>
      </c>
    </row>
    <row r="41" spans="1:6" ht="15.75">
      <c r="A41" s="22" t="s">
        <v>124</v>
      </c>
      <c r="B41" s="19">
        <f t="shared" si="4"/>
        <v>563</v>
      </c>
      <c r="C41" s="19">
        <v>136</v>
      </c>
      <c r="D41" s="19">
        <v>418</v>
      </c>
      <c r="E41" s="19">
        <v>9</v>
      </c>
      <c r="F41" s="19">
        <v>0</v>
      </c>
    </row>
    <row r="42" spans="1:6" ht="15.75">
      <c r="A42" s="22" t="s">
        <v>140</v>
      </c>
      <c r="B42" s="19">
        <f t="shared" si="4"/>
        <v>271</v>
      </c>
      <c r="C42" s="19">
        <v>248</v>
      </c>
      <c r="D42" s="19">
        <v>0</v>
      </c>
      <c r="E42" s="19">
        <v>23</v>
      </c>
      <c r="F42" s="19">
        <v>0</v>
      </c>
    </row>
    <row r="43" spans="1:6" ht="15.75">
      <c r="A43" s="22" t="s">
        <v>126</v>
      </c>
      <c r="B43" s="19">
        <f t="shared" si="4"/>
        <v>331</v>
      </c>
      <c r="C43" s="19">
        <v>330</v>
      </c>
      <c r="D43" s="19">
        <v>0</v>
      </c>
      <c r="E43" s="19">
        <v>1</v>
      </c>
      <c r="F43" s="19">
        <v>0</v>
      </c>
    </row>
    <row r="44" spans="1:6" ht="15.75">
      <c r="A44" s="22" t="s">
        <v>127</v>
      </c>
      <c r="B44" s="19">
        <f t="shared" si="4"/>
        <v>41</v>
      </c>
      <c r="C44" s="19">
        <v>23</v>
      </c>
      <c r="D44" s="19">
        <v>17</v>
      </c>
      <c r="E44" s="19">
        <v>1</v>
      </c>
      <c r="F44" s="19">
        <v>0</v>
      </c>
    </row>
    <row r="45" spans="1:6" ht="15.75">
      <c r="A45" s="22" t="s">
        <v>146</v>
      </c>
      <c r="B45" s="19">
        <f t="shared" si="4"/>
        <v>4349</v>
      </c>
      <c r="C45" s="19">
        <v>4319</v>
      </c>
      <c r="D45" s="19">
        <v>1</v>
      </c>
      <c r="E45" s="19">
        <v>2</v>
      </c>
      <c r="F45" s="19">
        <v>27</v>
      </c>
    </row>
    <row r="46" spans="1:6" ht="15.75">
      <c r="A46" s="22" t="s">
        <v>129</v>
      </c>
      <c r="B46" s="19">
        <f t="shared" si="4"/>
        <v>61</v>
      </c>
      <c r="C46" s="19">
        <v>54</v>
      </c>
      <c r="D46" s="19">
        <v>0</v>
      </c>
      <c r="E46" s="19">
        <v>7</v>
      </c>
      <c r="F46" s="19">
        <v>0</v>
      </c>
    </row>
    <row r="47" spans="1:6" ht="15.75">
      <c r="A47" s="22"/>
      <c r="B47" s="5"/>
      <c r="C47" s="5"/>
      <c r="D47" s="5"/>
      <c r="E47" s="5"/>
      <c r="F47" s="5"/>
    </row>
    <row r="48" spans="1:6" ht="15.75">
      <c r="A48" s="22" t="s">
        <v>130</v>
      </c>
      <c r="B48" s="19">
        <f>SUM(C48:F48)</f>
        <v>79</v>
      </c>
      <c r="C48" s="19">
        <v>74</v>
      </c>
      <c r="D48" s="19">
        <v>0</v>
      </c>
      <c r="E48" s="19">
        <v>5</v>
      </c>
      <c r="F48" s="19">
        <v>0</v>
      </c>
    </row>
    <row r="49" spans="1:6" ht="15.75">
      <c r="A49" s="22"/>
      <c r="B49" s="19"/>
      <c r="C49" s="19"/>
      <c r="D49" s="19"/>
      <c r="E49" s="19"/>
      <c r="F49" s="19"/>
    </row>
    <row r="50" spans="1:6" ht="17.25">
      <c r="A50" s="22" t="s">
        <v>170</v>
      </c>
      <c r="B50" s="19">
        <f>SUM(C50:F50)</f>
        <v>1</v>
      </c>
      <c r="C50" s="19">
        <v>1</v>
      </c>
      <c r="D50" s="19">
        <v>0</v>
      </c>
      <c r="E50" s="19">
        <v>0</v>
      </c>
      <c r="F50" s="19">
        <v>0</v>
      </c>
    </row>
    <row r="51" spans="1:6" ht="15.75">
      <c r="A51" s="30"/>
      <c r="B51" s="31"/>
      <c r="C51" s="31"/>
      <c r="D51" s="31"/>
      <c r="E51" s="31"/>
      <c r="F51" s="31"/>
    </row>
    <row r="52" spans="1:6" ht="17.25">
      <c r="A52" s="1" t="s">
        <v>166</v>
      </c>
      <c r="B52" s="1"/>
      <c r="C52" s="1"/>
      <c r="D52" s="1"/>
      <c r="E52" s="1"/>
      <c r="F52" s="1"/>
    </row>
    <row r="53" spans="1:6" ht="15.75">
      <c r="A53" s="1" t="s">
        <v>164</v>
      </c>
      <c r="B53" s="1"/>
      <c r="C53" s="1"/>
      <c r="D53" s="1"/>
      <c r="E53" s="1"/>
      <c r="F53" s="1"/>
    </row>
    <row r="54" spans="1:6" ht="31.5" customHeight="1">
      <c r="A54" s="29" t="s">
        <v>167</v>
      </c>
      <c r="B54" s="29"/>
      <c r="C54" s="29"/>
      <c r="D54" s="29"/>
      <c r="E54" s="29"/>
      <c r="F54" s="29"/>
    </row>
    <row r="55" spans="1:6" ht="15.75">
      <c r="A55" s="1" t="s">
        <v>165</v>
      </c>
      <c r="B55" s="1"/>
      <c r="C55" s="1"/>
      <c r="D55" s="1"/>
      <c r="E55" s="1"/>
      <c r="F55" s="1"/>
    </row>
    <row r="56" spans="1:6" ht="33.75" customHeight="1">
      <c r="A56" s="29" t="s">
        <v>143</v>
      </c>
      <c r="B56" s="29"/>
      <c r="C56" s="29"/>
      <c r="D56" s="29"/>
      <c r="E56" s="29"/>
      <c r="F56" s="29"/>
    </row>
    <row r="57" spans="1:6" ht="15.75">
      <c r="A57" s="1" t="s">
        <v>0</v>
      </c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7.25">
      <c r="A59" s="1" t="s">
        <v>41</v>
      </c>
      <c r="B59" s="1"/>
      <c r="C59" s="1"/>
      <c r="D59" s="1"/>
      <c r="E59" s="1"/>
      <c r="F59" s="1"/>
    </row>
  </sheetData>
  <sheetProtection/>
  <mergeCells count="2">
    <mergeCell ref="A54:F54"/>
    <mergeCell ref="A56:F5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9.77734375" style="0" customWidth="1"/>
    <col min="2" max="16384" width="15.77734375" style="0" customWidth="1"/>
  </cols>
  <sheetData>
    <row r="1" spans="1:7" ht="20.25">
      <c r="A1" s="14" t="s">
        <v>1</v>
      </c>
      <c r="B1" s="1"/>
      <c r="C1" s="1"/>
      <c r="D1" s="1"/>
      <c r="E1" s="2"/>
      <c r="F1" s="1"/>
      <c r="G1" s="1"/>
    </row>
    <row r="2" spans="1:7" ht="23.25">
      <c r="A2" s="14" t="s">
        <v>171</v>
      </c>
      <c r="B2" s="1"/>
      <c r="C2" s="1"/>
      <c r="D2" s="1"/>
      <c r="E2" s="3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31.5">
      <c r="A4" s="15" t="s">
        <v>43</v>
      </c>
      <c r="B4" s="16" t="s">
        <v>44</v>
      </c>
      <c r="C4" s="17" t="s">
        <v>173</v>
      </c>
      <c r="D4" s="16" t="s">
        <v>38</v>
      </c>
      <c r="E4" s="17" t="s">
        <v>45</v>
      </c>
      <c r="F4" s="16" t="s">
        <v>39</v>
      </c>
      <c r="G4" s="16" t="s">
        <v>152</v>
      </c>
    </row>
    <row r="5" spans="1:7" ht="15.75">
      <c r="A5" s="1"/>
      <c r="B5" s="1"/>
      <c r="C5" s="1"/>
      <c r="D5" s="1"/>
      <c r="E5" s="1"/>
      <c r="F5" s="1"/>
      <c r="G5" s="1"/>
    </row>
    <row r="6" spans="1:7" ht="17.25">
      <c r="A6" s="34" t="s">
        <v>40</v>
      </c>
      <c r="B6" s="35">
        <v>34899</v>
      </c>
      <c r="C6" s="35">
        <v>2991</v>
      </c>
      <c r="D6" s="35">
        <v>25833</v>
      </c>
      <c r="E6" s="35">
        <v>5577</v>
      </c>
      <c r="F6" s="35">
        <v>351</v>
      </c>
      <c r="G6" s="35">
        <v>147</v>
      </c>
    </row>
    <row r="8" spans="1:7" ht="15.75">
      <c r="A8" s="22" t="s">
        <v>145</v>
      </c>
      <c r="B8" s="19">
        <f>SUM(C8:G8)</f>
        <v>356</v>
      </c>
      <c r="C8" s="19">
        <v>14</v>
      </c>
      <c r="D8" s="19">
        <v>179</v>
      </c>
      <c r="E8" s="19">
        <v>163</v>
      </c>
      <c r="F8" s="19">
        <v>0</v>
      </c>
      <c r="G8" s="19">
        <v>0</v>
      </c>
    </row>
    <row r="9" spans="1:7" ht="15.75">
      <c r="A9" s="22" t="s">
        <v>96</v>
      </c>
      <c r="B9" s="19">
        <f>SUM(C9:G9)</f>
        <v>262</v>
      </c>
      <c r="C9" s="19">
        <v>48</v>
      </c>
      <c r="D9" s="19">
        <v>20</v>
      </c>
      <c r="E9" s="19">
        <v>194</v>
      </c>
      <c r="F9" s="19">
        <v>0</v>
      </c>
      <c r="G9" s="19">
        <v>0</v>
      </c>
    </row>
    <row r="10" spans="1:7" ht="15.75">
      <c r="A10" s="22" t="s">
        <v>158</v>
      </c>
      <c r="B10" s="19">
        <f>SUM(C10:G10)</f>
        <v>322</v>
      </c>
      <c r="C10" s="19">
        <v>10</v>
      </c>
      <c r="D10" s="19">
        <v>312</v>
      </c>
      <c r="E10" s="19">
        <v>0</v>
      </c>
      <c r="F10" s="19">
        <v>0</v>
      </c>
      <c r="G10" s="19">
        <v>0</v>
      </c>
    </row>
    <row r="11" spans="1:7" ht="15.75">
      <c r="A11" s="22" t="s">
        <v>97</v>
      </c>
      <c r="B11" s="19">
        <f>SUM(C11:G11)</f>
        <v>2419</v>
      </c>
      <c r="C11" s="19">
        <v>251</v>
      </c>
      <c r="D11" s="19">
        <v>310</v>
      </c>
      <c r="E11" s="19">
        <v>1858</v>
      </c>
      <c r="F11" s="19">
        <v>0</v>
      </c>
      <c r="G11" s="19">
        <v>0</v>
      </c>
    </row>
    <row r="12" spans="1:7" ht="15.75">
      <c r="A12" s="22" t="s">
        <v>154</v>
      </c>
      <c r="B12" s="19">
        <f>SUM(C12:G12)</f>
        <v>1758</v>
      </c>
      <c r="C12" s="19">
        <v>385</v>
      </c>
      <c r="D12" s="19">
        <v>1373</v>
      </c>
      <c r="E12" s="19">
        <v>0</v>
      </c>
      <c r="F12" s="19">
        <v>0</v>
      </c>
      <c r="G12" s="19">
        <v>0</v>
      </c>
    </row>
    <row r="13" spans="1:7" ht="15.75">
      <c r="A13" s="22" t="s">
        <v>99</v>
      </c>
      <c r="B13" s="19">
        <f>SUM(C13:G13)</f>
        <v>70</v>
      </c>
      <c r="C13" s="19">
        <v>6</v>
      </c>
      <c r="D13" s="19">
        <v>3</v>
      </c>
      <c r="E13" s="19">
        <v>61</v>
      </c>
      <c r="F13" s="19">
        <v>0</v>
      </c>
      <c r="G13" s="19">
        <v>0</v>
      </c>
    </row>
    <row r="14" spans="1:7" ht="15.75">
      <c r="A14" s="22" t="s">
        <v>100</v>
      </c>
      <c r="B14" s="19">
        <f>SUM(C14:G14)</f>
        <v>72</v>
      </c>
      <c r="C14" s="19">
        <v>16</v>
      </c>
      <c r="D14" s="19">
        <v>56</v>
      </c>
      <c r="E14" s="19">
        <v>0</v>
      </c>
      <c r="F14" s="19">
        <v>0</v>
      </c>
      <c r="G14" s="19">
        <v>0</v>
      </c>
    </row>
    <row r="15" spans="1:7" ht="15.75">
      <c r="A15" s="22" t="s">
        <v>101</v>
      </c>
      <c r="B15" s="19">
        <f>SUM(C15:G15)</f>
        <v>261</v>
      </c>
      <c r="C15" s="19">
        <v>27</v>
      </c>
      <c r="D15" s="19">
        <v>24</v>
      </c>
      <c r="E15" s="19">
        <v>194</v>
      </c>
      <c r="F15" s="19">
        <v>16</v>
      </c>
      <c r="G15" s="19">
        <v>0</v>
      </c>
    </row>
    <row r="16" spans="1:7" ht="15.75">
      <c r="A16" s="22" t="s">
        <v>102</v>
      </c>
      <c r="B16" s="19">
        <f>SUM(C16:G16)</f>
        <v>100</v>
      </c>
      <c r="C16" s="19">
        <v>24</v>
      </c>
      <c r="D16" s="19">
        <v>67</v>
      </c>
      <c r="E16" s="19">
        <v>0</v>
      </c>
      <c r="F16" s="19">
        <v>9</v>
      </c>
      <c r="G16" s="19">
        <v>0</v>
      </c>
    </row>
    <row r="17" spans="1:7" ht="15.75">
      <c r="A17" s="22" t="s">
        <v>161</v>
      </c>
      <c r="B17" s="19">
        <f>SUM(C17:G17)</f>
        <v>279</v>
      </c>
      <c r="C17" s="19">
        <v>14</v>
      </c>
      <c r="D17" s="19">
        <v>218</v>
      </c>
      <c r="E17" s="19">
        <v>29</v>
      </c>
      <c r="F17" s="19">
        <v>18</v>
      </c>
      <c r="G17" s="19">
        <v>0</v>
      </c>
    </row>
    <row r="18" spans="1:7" ht="15.75">
      <c r="A18" s="22" t="s">
        <v>104</v>
      </c>
      <c r="B18" s="19">
        <f>SUM(C18:G18)</f>
        <v>75</v>
      </c>
      <c r="C18" s="19">
        <v>0</v>
      </c>
      <c r="D18" s="19">
        <v>73</v>
      </c>
      <c r="E18" s="19">
        <v>0</v>
      </c>
      <c r="F18" s="19">
        <v>2</v>
      </c>
      <c r="G18" s="19">
        <v>0</v>
      </c>
    </row>
    <row r="19" spans="1:7" ht="15.75">
      <c r="A19" s="22" t="s">
        <v>105</v>
      </c>
      <c r="B19" s="19">
        <f>SUM(C19:G19)</f>
        <v>409</v>
      </c>
      <c r="C19" s="19">
        <v>43</v>
      </c>
      <c r="D19" s="19">
        <v>361</v>
      </c>
      <c r="E19" s="19">
        <v>1</v>
      </c>
      <c r="F19" s="19">
        <v>4</v>
      </c>
      <c r="G19" s="19">
        <v>0</v>
      </c>
    </row>
    <row r="20" spans="1:7" ht="15.75">
      <c r="A20" s="22" t="s">
        <v>106</v>
      </c>
      <c r="B20" s="19">
        <f>SUM(C20:G20)</f>
        <v>275</v>
      </c>
      <c r="C20" s="19">
        <v>9</v>
      </c>
      <c r="D20" s="19">
        <v>263</v>
      </c>
      <c r="E20" s="19">
        <v>0</v>
      </c>
      <c r="F20" s="19">
        <v>3</v>
      </c>
      <c r="G20" s="19">
        <v>0</v>
      </c>
    </row>
    <row r="21" spans="1:7" ht="15.75">
      <c r="A21" s="22" t="s">
        <v>107</v>
      </c>
      <c r="B21" s="19">
        <f>SUM(C21:G21)</f>
        <v>63</v>
      </c>
      <c r="C21" s="19">
        <v>13</v>
      </c>
      <c r="D21" s="19">
        <v>26</v>
      </c>
      <c r="E21" s="19">
        <v>24</v>
      </c>
      <c r="F21" s="19">
        <v>0</v>
      </c>
      <c r="G21" s="19">
        <v>0</v>
      </c>
    </row>
    <row r="22" spans="1:7" ht="15.75">
      <c r="A22" s="22" t="s">
        <v>108</v>
      </c>
      <c r="B22" s="19">
        <f>SUM(C22:G22)</f>
        <v>170</v>
      </c>
      <c r="C22" s="19">
        <v>25</v>
      </c>
      <c r="D22" s="19">
        <v>26</v>
      </c>
      <c r="E22" s="19">
        <v>119</v>
      </c>
      <c r="F22" s="19">
        <v>0</v>
      </c>
      <c r="G22" s="19">
        <v>0</v>
      </c>
    </row>
    <row r="23" spans="1:7" ht="15.75">
      <c r="A23" s="22" t="s">
        <v>172</v>
      </c>
      <c r="B23" s="19">
        <f>SUM(C23:G23)</f>
        <v>85</v>
      </c>
      <c r="C23" s="19">
        <v>10</v>
      </c>
      <c r="D23" s="19">
        <v>70</v>
      </c>
      <c r="E23" s="19">
        <v>0</v>
      </c>
      <c r="F23" s="19">
        <v>5</v>
      </c>
      <c r="G23" s="19">
        <v>0</v>
      </c>
    </row>
    <row r="24" spans="1:7" ht="15.75">
      <c r="A24" s="22" t="s">
        <v>162</v>
      </c>
      <c r="B24" s="19">
        <f>SUM(C24:G24)</f>
        <v>669</v>
      </c>
      <c r="C24" s="19">
        <v>31</v>
      </c>
      <c r="D24" s="19">
        <v>36</v>
      </c>
      <c r="E24" s="19">
        <v>581</v>
      </c>
      <c r="F24" s="19">
        <v>21</v>
      </c>
      <c r="G24" s="19">
        <v>0</v>
      </c>
    </row>
    <row r="25" spans="1:7" ht="15.75">
      <c r="A25" s="22" t="s">
        <v>110</v>
      </c>
      <c r="B25" s="19">
        <f>SUM(C25:G25)</f>
        <v>153</v>
      </c>
      <c r="C25" s="19">
        <v>5</v>
      </c>
      <c r="D25" s="19">
        <v>105</v>
      </c>
      <c r="E25" s="19">
        <v>38</v>
      </c>
      <c r="F25" s="19">
        <v>0</v>
      </c>
      <c r="G25" s="19">
        <v>5</v>
      </c>
    </row>
    <row r="26" spans="1:7" ht="15.75">
      <c r="A26" s="22" t="s">
        <v>111</v>
      </c>
      <c r="B26" s="19">
        <f>SUM(C26:G26)</f>
        <v>193</v>
      </c>
      <c r="C26" s="19">
        <v>30</v>
      </c>
      <c r="D26" s="19">
        <v>141</v>
      </c>
      <c r="E26" s="19">
        <v>0</v>
      </c>
      <c r="F26" s="19">
        <v>22</v>
      </c>
      <c r="G26" s="19">
        <v>0</v>
      </c>
    </row>
    <row r="27" spans="1:7" ht="17.25">
      <c r="A27" s="22" t="s">
        <v>131</v>
      </c>
      <c r="B27" s="19">
        <f>SUM(C27:G27)</f>
        <v>13372</v>
      </c>
      <c r="C27" s="19">
        <v>825</v>
      </c>
      <c r="D27" s="19">
        <v>12291</v>
      </c>
      <c r="E27" s="19">
        <v>0</v>
      </c>
      <c r="F27" s="19">
        <v>114</v>
      </c>
      <c r="G27" s="19">
        <v>142</v>
      </c>
    </row>
    <row r="28" spans="1:7" ht="15.75">
      <c r="A28" s="22" t="s">
        <v>135</v>
      </c>
      <c r="B28" s="19">
        <f>SUM(C28:G28)</f>
        <v>61</v>
      </c>
      <c r="C28" s="19">
        <v>10</v>
      </c>
      <c r="D28" s="19">
        <v>16</v>
      </c>
      <c r="E28" s="19">
        <v>35</v>
      </c>
      <c r="F28" s="19">
        <v>0</v>
      </c>
      <c r="G28" s="19">
        <v>0</v>
      </c>
    </row>
    <row r="29" spans="1:7" ht="15.75">
      <c r="A29" s="22" t="s">
        <v>113</v>
      </c>
      <c r="B29" s="19">
        <f>SUM(C29:G29)</f>
        <v>130</v>
      </c>
      <c r="C29" s="19">
        <v>27</v>
      </c>
      <c r="D29" s="19">
        <v>94</v>
      </c>
      <c r="E29" s="19">
        <v>0</v>
      </c>
      <c r="F29" s="19">
        <v>9</v>
      </c>
      <c r="G29" s="19">
        <v>0</v>
      </c>
    </row>
    <row r="30" spans="1:7" ht="15.75">
      <c r="A30" s="22" t="s">
        <v>114</v>
      </c>
      <c r="B30" s="19">
        <f>SUM(C30:G30)</f>
        <v>1053</v>
      </c>
      <c r="C30" s="19">
        <v>0</v>
      </c>
      <c r="D30" s="19">
        <v>1050</v>
      </c>
      <c r="E30" s="19">
        <v>3</v>
      </c>
      <c r="F30" s="19">
        <v>0</v>
      </c>
      <c r="G30" s="19">
        <v>0</v>
      </c>
    </row>
    <row r="31" spans="1:7" ht="15.75">
      <c r="A31" s="22" t="s">
        <v>115</v>
      </c>
      <c r="B31" s="19">
        <f>SUM(C31:G31)</f>
        <v>128</v>
      </c>
      <c r="C31" s="19">
        <v>5</v>
      </c>
      <c r="D31" s="19">
        <v>118</v>
      </c>
      <c r="E31" s="19">
        <v>0</v>
      </c>
      <c r="F31" s="19">
        <v>5</v>
      </c>
      <c r="G31" s="19">
        <v>0</v>
      </c>
    </row>
    <row r="32" spans="1:7" ht="15.75">
      <c r="A32" s="22" t="s">
        <v>116</v>
      </c>
      <c r="B32" s="19">
        <f>SUM(C32:G32)</f>
        <v>255</v>
      </c>
      <c r="C32" s="19">
        <v>43</v>
      </c>
      <c r="D32" s="19">
        <v>207</v>
      </c>
      <c r="E32" s="19">
        <v>0</v>
      </c>
      <c r="F32" s="19">
        <v>5</v>
      </c>
      <c r="G32" s="19">
        <v>0</v>
      </c>
    </row>
    <row r="33" spans="1:7" ht="15.75">
      <c r="A33" s="22" t="s">
        <v>136</v>
      </c>
      <c r="B33" s="19">
        <f>SUM(C33:G33)</f>
        <v>261</v>
      </c>
      <c r="C33" s="19">
        <v>16</v>
      </c>
      <c r="D33" s="19">
        <v>244</v>
      </c>
      <c r="E33" s="19">
        <v>0</v>
      </c>
      <c r="F33" s="19">
        <v>1</v>
      </c>
      <c r="G33" s="19">
        <v>0</v>
      </c>
    </row>
    <row r="34" spans="1:7" ht="15.75">
      <c r="A34" s="22" t="s">
        <v>155</v>
      </c>
      <c r="B34" s="19">
        <f>SUM(C34:G34)</f>
        <v>2336</v>
      </c>
      <c r="C34" s="19">
        <v>3</v>
      </c>
      <c r="D34" s="19">
        <v>925</v>
      </c>
      <c r="E34" s="19">
        <v>1408</v>
      </c>
      <c r="F34" s="19">
        <v>0</v>
      </c>
      <c r="G34" s="19">
        <v>0</v>
      </c>
    </row>
    <row r="35" spans="1:7" ht="15.75">
      <c r="A35" s="22" t="s">
        <v>118</v>
      </c>
      <c r="B35" s="19">
        <f>SUM(C35:G35)</f>
        <v>627</v>
      </c>
      <c r="C35" s="19">
        <v>0</v>
      </c>
      <c r="D35" s="19">
        <v>268</v>
      </c>
      <c r="E35" s="19">
        <v>359</v>
      </c>
      <c r="F35" s="19">
        <v>0</v>
      </c>
      <c r="G35" s="19">
        <v>0</v>
      </c>
    </row>
    <row r="36" spans="1:7" ht="15.75">
      <c r="A36" s="22" t="s">
        <v>119</v>
      </c>
      <c r="B36" s="19">
        <f>SUM(C36:G36)</f>
        <v>68</v>
      </c>
      <c r="C36" s="19">
        <v>3</v>
      </c>
      <c r="D36" s="19">
        <v>60</v>
      </c>
      <c r="E36" s="19">
        <v>0</v>
      </c>
      <c r="F36" s="19">
        <v>5</v>
      </c>
      <c r="G36" s="19">
        <v>0</v>
      </c>
    </row>
    <row r="37" spans="1:7" ht="15.75">
      <c r="A37" s="22" t="s">
        <v>169</v>
      </c>
      <c r="B37" s="19">
        <f>SUM(C37:G37)</f>
        <v>214</v>
      </c>
      <c r="C37" s="19">
        <v>49</v>
      </c>
      <c r="D37" s="19">
        <v>50</v>
      </c>
      <c r="E37" s="19">
        <v>115</v>
      </c>
      <c r="F37" s="19">
        <v>0</v>
      </c>
      <c r="G37" s="19">
        <v>0</v>
      </c>
    </row>
    <row r="38" spans="1:7" ht="15.75">
      <c r="A38" s="22" t="s">
        <v>121</v>
      </c>
      <c r="B38" s="19">
        <f>SUM(C38:G38)</f>
        <v>1720</v>
      </c>
      <c r="C38" s="19">
        <v>185</v>
      </c>
      <c r="D38" s="19">
        <v>1446</v>
      </c>
      <c r="E38" s="19">
        <v>22</v>
      </c>
      <c r="F38" s="19">
        <v>67</v>
      </c>
      <c r="G38" s="19">
        <v>0</v>
      </c>
    </row>
    <row r="39" spans="1:7" ht="15.75">
      <c r="A39" s="22" t="s">
        <v>122</v>
      </c>
      <c r="B39" s="19">
        <f>SUM(C39:G39)</f>
        <v>226</v>
      </c>
      <c r="C39" s="19">
        <v>3</v>
      </c>
      <c r="D39" s="19">
        <v>218</v>
      </c>
      <c r="E39" s="19">
        <v>0</v>
      </c>
      <c r="F39" s="19">
        <v>5</v>
      </c>
      <c r="G39" s="19">
        <v>0</v>
      </c>
    </row>
    <row r="40" spans="1:7" ht="15.75">
      <c r="A40" s="22" t="s">
        <v>157</v>
      </c>
      <c r="B40" s="19">
        <f>SUM(C40:G40)</f>
        <v>876</v>
      </c>
      <c r="C40" s="19">
        <v>127</v>
      </c>
      <c r="D40" s="19">
        <v>749</v>
      </c>
      <c r="E40" s="19">
        <v>0</v>
      </c>
      <c r="F40" s="19">
        <v>0</v>
      </c>
      <c r="G40" s="19">
        <v>0</v>
      </c>
    </row>
    <row r="41" spans="1:7" ht="15.75">
      <c r="A41" s="22" t="s">
        <v>124</v>
      </c>
      <c r="B41" s="19">
        <f>SUM(C41:G41)</f>
        <v>493</v>
      </c>
      <c r="C41" s="19">
        <v>96</v>
      </c>
      <c r="D41" s="19">
        <v>42</v>
      </c>
      <c r="E41" s="19">
        <v>348</v>
      </c>
      <c r="F41" s="19">
        <v>7</v>
      </c>
      <c r="G41" s="19">
        <v>0</v>
      </c>
    </row>
    <row r="42" spans="1:7" ht="15.75">
      <c r="A42" s="22" t="s">
        <v>140</v>
      </c>
      <c r="B42" s="19">
        <f>SUM(C42:G42)</f>
        <v>258</v>
      </c>
      <c r="C42" s="19">
        <v>33</v>
      </c>
      <c r="D42" s="19">
        <v>201</v>
      </c>
      <c r="E42" s="19">
        <v>0</v>
      </c>
      <c r="F42" s="19">
        <v>24</v>
      </c>
      <c r="G42" s="19">
        <v>0</v>
      </c>
    </row>
    <row r="43" spans="1:7" ht="15.75">
      <c r="A43" s="22" t="s">
        <v>126</v>
      </c>
      <c r="B43" s="19">
        <f>SUM(C43:G43)</f>
        <v>293</v>
      </c>
      <c r="C43" s="19">
        <v>43</v>
      </c>
      <c r="D43" s="19">
        <v>249</v>
      </c>
      <c r="E43" s="19">
        <v>0</v>
      </c>
      <c r="F43" s="19">
        <v>1</v>
      </c>
      <c r="G43" s="19">
        <v>0</v>
      </c>
    </row>
    <row r="44" spans="1:7" ht="15.75">
      <c r="A44" s="22" t="s">
        <v>127</v>
      </c>
      <c r="B44" s="19">
        <f>SUM(C44:G44)</f>
        <v>44</v>
      </c>
      <c r="C44" s="19">
        <v>17</v>
      </c>
      <c r="D44" s="19">
        <v>6</v>
      </c>
      <c r="E44" s="19">
        <v>20</v>
      </c>
      <c r="F44" s="19">
        <v>1</v>
      </c>
      <c r="G44" s="19">
        <v>0</v>
      </c>
    </row>
    <row r="45" spans="1:7" ht="15.75">
      <c r="A45" s="22" t="s">
        <v>146</v>
      </c>
      <c r="B45" s="19">
        <f>SUM(C45:G45)</f>
        <v>4288</v>
      </c>
      <c r="C45" s="19">
        <v>469</v>
      </c>
      <c r="D45" s="19">
        <v>3818</v>
      </c>
      <c r="E45" s="19">
        <v>1</v>
      </c>
      <c r="F45" s="19">
        <v>0</v>
      </c>
      <c r="G45" s="19">
        <v>0</v>
      </c>
    </row>
    <row r="46" spans="1:7" ht="15.75">
      <c r="A46" s="22" t="s">
        <v>129</v>
      </c>
      <c r="B46" s="19">
        <f>SUM(C46:G46)</f>
        <v>61</v>
      </c>
      <c r="C46" s="19">
        <v>11</v>
      </c>
      <c r="D46" s="19">
        <v>40</v>
      </c>
      <c r="E46" s="19">
        <v>4</v>
      </c>
      <c r="F46" s="19">
        <v>6</v>
      </c>
      <c r="G46" s="19">
        <v>0</v>
      </c>
    </row>
    <row r="47" spans="1:7" ht="15.75">
      <c r="A47" s="22"/>
      <c r="B47" s="5"/>
      <c r="C47" s="5"/>
      <c r="D47" s="5"/>
      <c r="E47" s="5"/>
      <c r="F47" s="5"/>
      <c r="G47" s="5"/>
    </row>
    <row r="48" spans="1:7" ht="15.75">
      <c r="A48" s="22" t="s">
        <v>130</v>
      </c>
      <c r="B48" s="19">
        <f>SUM(C48:G48)</f>
        <v>144</v>
      </c>
      <c r="C48" s="19">
        <v>65</v>
      </c>
      <c r="D48" s="19">
        <v>78</v>
      </c>
      <c r="E48" s="19">
        <v>0</v>
      </c>
      <c r="F48" s="19">
        <v>1</v>
      </c>
      <c r="G48" s="19">
        <v>0</v>
      </c>
    </row>
    <row r="49" spans="1:7" ht="15.75">
      <c r="A49" s="30"/>
      <c r="B49" s="31"/>
      <c r="C49" s="31"/>
      <c r="D49" s="31"/>
      <c r="E49" s="31"/>
      <c r="F49" s="31"/>
      <c r="G49" s="31"/>
    </row>
    <row r="50" spans="1:6" ht="23.25" customHeight="1">
      <c r="A50" s="1" t="s">
        <v>166</v>
      </c>
      <c r="B50" s="1"/>
      <c r="C50" s="1"/>
      <c r="D50" s="1"/>
      <c r="E50" s="1"/>
      <c r="F50" s="1"/>
    </row>
    <row r="51" spans="1:6" ht="15.75">
      <c r="A51" s="1" t="s">
        <v>164</v>
      </c>
      <c r="B51" s="1"/>
      <c r="C51" s="1"/>
      <c r="D51" s="1"/>
      <c r="E51" s="1"/>
      <c r="F51" s="1"/>
    </row>
    <row r="52" spans="1:6" ht="30" customHeight="1">
      <c r="A52" s="29" t="s">
        <v>167</v>
      </c>
      <c r="B52" s="29"/>
      <c r="C52" s="29"/>
      <c r="D52" s="29"/>
      <c r="E52" s="29"/>
      <c r="F52" s="29"/>
    </row>
    <row r="53" spans="1:6" ht="15.75">
      <c r="A53" s="1" t="s">
        <v>165</v>
      </c>
      <c r="B53" s="1"/>
      <c r="C53" s="1"/>
      <c r="D53" s="1"/>
      <c r="E53" s="1"/>
      <c r="F53" s="1"/>
    </row>
    <row r="54" spans="1:6" ht="34.5" customHeight="1">
      <c r="A54" s="29" t="s">
        <v>143</v>
      </c>
      <c r="B54" s="29"/>
      <c r="C54" s="29"/>
      <c r="D54" s="29"/>
      <c r="E54" s="29"/>
      <c r="F54" s="29"/>
    </row>
    <row r="55" spans="1:6" ht="15.75">
      <c r="A55" s="1" t="s">
        <v>0</v>
      </c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7.25">
      <c r="A57" s="1" t="s">
        <v>41</v>
      </c>
      <c r="B57" s="1"/>
      <c r="C57" s="1"/>
      <c r="D57" s="1"/>
      <c r="E57" s="1"/>
      <c r="F57" s="1"/>
    </row>
  </sheetData>
  <sheetProtection/>
  <mergeCells count="2">
    <mergeCell ref="A52:F52"/>
    <mergeCell ref="A54:F5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9.77734375" style="0" customWidth="1"/>
    <col min="2" max="16384" width="15.77734375" style="0" customWidth="1"/>
  </cols>
  <sheetData>
    <row r="1" spans="1:7" ht="20.25">
      <c r="A1" s="14" t="s">
        <v>1</v>
      </c>
      <c r="B1" s="1"/>
      <c r="C1" s="1"/>
      <c r="D1" s="1"/>
      <c r="E1" s="2"/>
      <c r="F1" s="1"/>
      <c r="G1" s="1"/>
    </row>
    <row r="2" spans="1:7" ht="23.25">
      <c r="A2" s="14" t="s">
        <v>174</v>
      </c>
      <c r="B2" s="1"/>
      <c r="C2" s="1"/>
      <c r="D2" s="1"/>
      <c r="E2" s="3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31.5">
      <c r="A4" s="15" t="s">
        <v>43</v>
      </c>
      <c r="B4" s="16" t="s">
        <v>44</v>
      </c>
      <c r="C4" s="17" t="s">
        <v>173</v>
      </c>
      <c r="D4" s="16" t="s">
        <v>38</v>
      </c>
      <c r="E4" s="17" t="s">
        <v>45</v>
      </c>
      <c r="F4" s="16" t="s">
        <v>39</v>
      </c>
      <c r="G4" s="16" t="s">
        <v>152</v>
      </c>
    </row>
    <row r="5" spans="1:7" ht="15.75">
      <c r="A5" s="1"/>
      <c r="B5" s="1"/>
      <c r="C5" s="1"/>
      <c r="D5" s="1"/>
      <c r="E5" s="1"/>
      <c r="F5" s="1"/>
      <c r="G5" s="1"/>
    </row>
    <row r="6" spans="1:7" ht="17.25">
      <c r="A6" s="34" t="s">
        <v>40</v>
      </c>
      <c r="B6" s="35">
        <v>36761</v>
      </c>
      <c r="C6" s="35">
        <v>5117</v>
      </c>
      <c r="D6" s="35">
        <v>22441</v>
      </c>
      <c r="E6" s="35">
        <v>6540</v>
      </c>
      <c r="F6" s="35">
        <v>396</v>
      </c>
      <c r="G6" s="35">
        <v>2267</v>
      </c>
    </row>
    <row r="8" spans="1:7" ht="15.75">
      <c r="A8" s="22" t="s">
        <v>145</v>
      </c>
      <c r="B8" s="19">
        <f>SUM(C8:G8)</f>
        <v>434</v>
      </c>
      <c r="C8" s="19">
        <v>193</v>
      </c>
      <c r="D8" s="19">
        <v>29</v>
      </c>
      <c r="E8" s="19">
        <v>212</v>
      </c>
      <c r="F8" s="19">
        <v>0</v>
      </c>
      <c r="G8" s="19">
        <v>0</v>
      </c>
    </row>
    <row r="9" spans="1:7" ht="15.75">
      <c r="A9" s="22" t="s">
        <v>96</v>
      </c>
      <c r="B9" s="19">
        <f aca="true" t="shared" si="0" ref="B9:B15">SUM(C9:G9)</f>
        <v>258</v>
      </c>
      <c r="C9" s="19">
        <v>57</v>
      </c>
      <c r="D9" s="19">
        <v>19</v>
      </c>
      <c r="E9" s="19">
        <v>182</v>
      </c>
      <c r="F9" s="19">
        <v>0</v>
      </c>
      <c r="G9" s="19">
        <v>0</v>
      </c>
    </row>
    <row r="10" spans="1:7" ht="15.75">
      <c r="A10" s="22" t="s">
        <v>175</v>
      </c>
      <c r="B10" s="19">
        <f t="shared" si="0"/>
        <v>372</v>
      </c>
      <c r="C10" s="19">
        <v>87</v>
      </c>
      <c r="D10" s="19">
        <v>277</v>
      </c>
      <c r="E10" s="19">
        <v>0</v>
      </c>
      <c r="F10" s="19">
        <v>6</v>
      </c>
      <c r="G10" s="5">
        <v>2</v>
      </c>
    </row>
    <row r="11" spans="1:7" ht="15.75">
      <c r="A11" s="22" t="s">
        <v>176</v>
      </c>
      <c r="B11" s="19">
        <f t="shared" si="0"/>
        <v>2363</v>
      </c>
      <c r="C11" s="19">
        <v>266</v>
      </c>
      <c r="D11" s="19">
        <v>320</v>
      </c>
      <c r="E11" s="19">
        <v>1777</v>
      </c>
      <c r="F11" s="19">
        <v>0</v>
      </c>
      <c r="G11" s="19">
        <v>0</v>
      </c>
    </row>
    <row r="12" spans="1:7" ht="15.75">
      <c r="A12" s="22" t="s">
        <v>154</v>
      </c>
      <c r="B12" s="19">
        <f t="shared" si="0"/>
        <v>1941</v>
      </c>
      <c r="C12" s="19">
        <v>337</v>
      </c>
      <c r="D12" s="19">
        <v>1604</v>
      </c>
      <c r="E12" s="19">
        <v>0</v>
      </c>
      <c r="F12" s="19">
        <v>0</v>
      </c>
      <c r="G12" s="19">
        <v>0</v>
      </c>
    </row>
    <row r="13" spans="1:7" ht="15.75">
      <c r="A13" s="22" t="s">
        <v>99</v>
      </c>
      <c r="B13" s="19">
        <f t="shared" si="0"/>
        <v>75</v>
      </c>
      <c r="C13" s="19">
        <v>7</v>
      </c>
      <c r="D13" s="19">
        <v>6</v>
      </c>
      <c r="E13" s="19">
        <v>59</v>
      </c>
      <c r="F13" s="5">
        <v>1</v>
      </c>
      <c r="G13" s="19">
        <v>2</v>
      </c>
    </row>
    <row r="14" spans="1:7" ht="15.75">
      <c r="A14" s="22" t="s">
        <v>177</v>
      </c>
      <c r="B14" s="19">
        <f t="shared" si="0"/>
        <v>60</v>
      </c>
      <c r="C14" s="19">
        <v>18</v>
      </c>
      <c r="D14" s="19">
        <v>42</v>
      </c>
      <c r="E14" s="19">
        <v>0</v>
      </c>
      <c r="F14" s="19">
        <v>0</v>
      </c>
      <c r="G14" s="19">
        <v>0</v>
      </c>
    </row>
    <row r="15" spans="1:7" ht="15.75">
      <c r="A15" s="22" t="s">
        <v>178</v>
      </c>
      <c r="B15" s="19">
        <f t="shared" si="0"/>
        <v>264</v>
      </c>
      <c r="C15" s="19">
        <v>36</v>
      </c>
      <c r="D15" s="19">
        <v>24</v>
      </c>
      <c r="E15" s="19">
        <v>188</v>
      </c>
      <c r="F15" s="19">
        <v>16</v>
      </c>
      <c r="G15" s="19">
        <v>0</v>
      </c>
    </row>
    <row r="16" spans="1:7" ht="15.75">
      <c r="A16" s="22" t="s">
        <v>179</v>
      </c>
      <c r="B16" s="19">
        <f aca="true" t="shared" si="1" ref="B16:B23">SUM(C16:G16)</f>
        <v>106</v>
      </c>
      <c r="C16" s="19">
        <v>24</v>
      </c>
      <c r="D16" s="19">
        <v>71</v>
      </c>
      <c r="E16" s="19">
        <v>0</v>
      </c>
      <c r="F16" s="19">
        <v>11</v>
      </c>
      <c r="G16" s="19">
        <v>0</v>
      </c>
    </row>
    <row r="17" spans="1:7" ht="15.75">
      <c r="A17" s="22" t="s">
        <v>180</v>
      </c>
      <c r="B17" s="19">
        <f t="shared" si="1"/>
        <v>282</v>
      </c>
      <c r="C17" s="19">
        <v>63</v>
      </c>
      <c r="D17" s="19">
        <v>26</v>
      </c>
      <c r="E17" s="19">
        <v>174</v>
      </c>
      <c r="F17" s="19">
        <v>19</v>
      </c>
      <c r="G17" s="19">
        <v>0</v>
      </c>
    </row>
    <row r="18" spans="1:7" ht="15.75">
      <c r="A18" s="22" t="s">
        <v>181</v>
      </c>
      <c r="B18" s="19">
        <f t="shared" si="1"/>
        <v>74</v>
      </c>
      <c r="C18" s="19">
        <v>15</v>
      </c>
      <c r="D18" s="19">
        <v>57</v>
      </c>
      <c r="E18" s="19">
        <v>0</v>
      </c>
      <c r="F18" s="19">
        <v>2</v>
      </c>
      <c r="G18" s="19">
        <v>0</v>
      </c>
    </row>
    <row r="19" spans="1:7" ht="15.75">
      <c r="A19" s="22" t="s">
        <v>182</v>
      </c>
      <c r="B19" s="19">
        <f t="shared" si="1"/>
        <v>407</v>
      </c>
      <c r="C19" s="19">
        <v>52</v>
      </c>
      <c r="D19" s="19">
        <v>351</v>
      </c>
      <c r="E19" s="19">
        <v>0</v>
      </c>
      <c r="F19" s="19">
        <v>4</v>
      </c>
      <c r="G19" s="19">
        <v>0</v>
      </c>
    </row>
    <row r="20" spans="1:7" ht="15.75">
      <c r="A20" s="22" t="s">
        <v>106</v>
      </c>
      <c r="B20" s="19">
        <f t="shared" si="1"/>
        <v>257</v>
      </c>
      <c r="C20" s="19">
        <v>33</v>
      </c>
      <c r="D20" s="19">
        <v>199</v>
      </c>
      <c r="E20" s="19">
        <v>0</v>
      </c>
      <c r="F20" s="19">
        <v>15</v>
      </c>
      <c r="G20" s="19">
        <v>10</v>
      </c>
    </row>
    <row r="21" spans="1:7" ht="15.75">
      <c r="A21" s="22" t="s">
        <v>183</v>
      </c>
      <c r="B21" s="19">
        <f t="shared" si="1"/>
        <v>69</v>
      </c>
      <c r="C21" s="19">
        <v>15</v>
      </c>
      <c r="D21" s="19">
        <v>29</v>
      </c>
      <c r="E21" s="19">
        <v>25</v>
      </c>
      <c r="F21" s="19">
        <v>0</v>
      </c>
      <c r="G21" s="19">
        <v>0</v>
      </c>
    </row>
    <row r="22" spans="1:7" ht="15.75">
      <c r="A22" s="22" t="s">
        <v>108</v>
      </c>
      <c r="B22" s="19">
        <f t="shared" si="1"/>
        <v>191</v>
      </c>
      <c r="C22" s="19">
        <v>40</v>
      </c>
      <c r="D22" s="19">
        <v>14</v>
      </c>
      <c r="E22" s="19">
        <v>137</v>
      </c>
      <c r="F22" s="19">
        <v>0</v>
      </c>
      <c r="G22" s="19">
        <v>0</v>
      </c>
    </row>
    <row r="23" spans="1:7" ht="15.75">
      <c r="A23" s="22" t="s">
        <v>184</v>
      </c>
      <c r="B23" s="19">
        <f t="shared" si="1"/>
        <v>89</v>
      </c>
      <c r="C23" s="19">
        <v>19</v>
      </c>
      <c r="D23" s="19">
        <v>63</v>
      </c>
      <c r="E23" s="19">
        <v>0</v>
      </c>
      <c r="F23" s="19">
        <v>7</v>
      </c>
      <c r="G23" s="19">
        <v>0</v>
      </c>
    </row>
    <row r="24" spans="1:7" ht="15.75">
      <c r="A24" s="22" t="s">
        <v>162</v>
      </c>
      <c r="B24" s="19">
        <f aca="true" t="shared" si="2" ref="B24:B31">SUM(C24:G24)</f>
        <v>524</v>
      </c>
      <c r="C24" s="19">
        <v>65</v>
      </c>
      <c r="D24" s="19">
        <v>22</v>
      </c>
      <c r="E24" s="19">
        <v>413</v>
      </c>
      <c r="F24" s="19">
        <v>24</v>
      </c>
      <c r="G24" s="19">
        <v>0</v>
      </c>
    </row>
    <row r="25" spans="1:7" ht="15.75">
      <c r="A25" s="22" t="s">
        <v>110</v>
      </c>
      <c r="B25" s="19">
        <f t="shared" si="2"/>
        <v>156</v>
      </c>
      <c r="C25" s="19">
        <v>30</v>
      </c>
      <c r="D25" s="19">
        <v>81</v>
      </c>
      <c r="E25" s="19">
        <v>39</v>
      </c>
      <c r="F25" s="19">
        <v>0</v>
      </c>
      <c r="G25" s="5">
        <v>6</v>
      </c>
    </row>
    <row r="26" spans="1:7" ht="15.75">
      <c r="A26" s="22" t="s">
        <v>111</v>
      </c>
      <c r="B26" s="19">
        <f t="shared" si="2"/>
        <v>181</v>
      </c>
      <c r="C26" s="19">
        <v>33</v>
      </c>
      <c r="D26" s="19">
        <v>133</v>
      </c>
      <c r="E26" s="19">
        <v>0</v>
      </c>
      <c r="F26" s="19">
        <v>15</v>
      </c>
      <c r="G26" s="19">
        <v>0</v>
      </c>
    </row>
    <row r="27" spans="1:7" ht="17.25">
      <c r="A27" s="22" t="s">
        <v>131</v>
      </c>
      <c r="B27" s="19">
        <f t="shared" si="2"/>
        <v>14105</v>
      </c>
      <c r="C27" s="19">
        <v>1584</v>
      </c>
      <c r="D27" s="19">
        <v>10683</v>
      </c>
      <c r="E27" s="19">
        <v>2</v>
      </c>
      <c r="F27" s="19">
        <v>132</v>
      </c>
      <c r="G27" s="19">
        <v>1704</v>
      </c>
    </row>
    <row r="28" spans="1:7" ht="15.75">
      <c r="A28" s="22" t="s">
        <v>135</v>
      </c>
      <c r="B28" s="19">
        <f t="shared" si="2"/>
        <v>66</v>
      </c>
      <c r="C28" s="19">
        <v>13</v>
      </c>
      <c r="D28" s="19">
        <v>12</v>
      </c>
      <c r="E28" s="19">
        <v>41</v>
      </c>
      <c r="F28" s="19">
        <v>0</v>
      </c>
      <c r="G28" s="19">
        <v>0</v>
      </c>
    </row>
    <row r="29" spans="1:7" ht="15.75">
      <c r="A29" s="22" t="s">
        <v>113</v>
      </c>
      <c r="B29" s="19">
        <f t="shared" si="2"/>
        <v>123</v>
      </c>
      <c r="C29" s="19">
        <v>31</v>
      </c>
      <c r="D29" s="19">
        <v>92</v>
      </c>
      <c r="E29" s="19">
        <v>0</v>
      </c>
      <c r="F29" s="19">
        <v>0</v>
      </c>
      <c r="G29" s="19">
        <v>0</v>
      </c>
    </row>
    <row r="30" spans="1:7" ht="15.75">
      <c r="A30" s="22" t="s">
        <v>185</v>
      </c>
      <c r="B30" s="19">
        <f t="shared" si="2"/>
        <v>1061</v>
      </c>
      <c r="C30" s="19">
        <v>184</v>
      </c>
      <c r="D30" s="19">
        <v>875</v>
      </c>
      <c r="E30" s="19">
        <v>2</v>
      </c>
      <c r="F30" s="19">
        <v>0</v>
      </c>
      <c r="G30" s="19">
        <v>0</v>
      </c>
    </row>
    <row r="31" spans="1:7" ht="15.75">
      <c r="A31" s="22" t="s">
        <v>186</v>
      </c>
      <c r="B31" s="19">
        <f t="shared" si="2"/>
        <v>126</v>
      </c>
      <c r="C31" s="19">
        <v>26</v>
      </c>
      <c r="D31" s="19">
        <v>95</v>
      </c>
      <c r="E31" s="19">
        <v>0</v>
      </c>
      <c r="F31" s="19">
        <v>5</v>
      </c>
      <c r="G31" s="19">
        <v>0</v>
      </c>
    </row>
    <row r="32" spans="1:7" ht="15.75">
      <c r="A32" s="22" t="s">
        <v>116</v>
      </c>
      <c r="B32" s="19">
        <f aca="true" t="shared" si="3" ref="B32:B39">SUM(C32:G32)</f>
        <v>220</v>
      </c>
      <c r="C32" s="19">
        <v>49</v>
      </c>
      <c r="D32" s="19">
        <v>166</v>
      </c>
      <c r="E32" s="19">
        <v>0</v>
      </c>
      <c r="F32" s="19">
        <v>5</v>
      </c>
      <c r="G32" s="19">
        <v>0</v>
      </c>
    </row>
    <row r="33" spans="1:7" ht="15.75">
      <c r="A33" s="22" t="s">
        <v>187</v>
      </c>
      <c r="B33" s="19">
        <f t="shared" si="3"/>
        <v>231</v>
      </c>
      <c r="C33" s="19">
        <v>29</v>
      </c>
      <c r="D33" s="19">
        <v>200</v>
      </c>
      <c r="E33" s="19">
        <v>0</v>
      </c>
      <c r="F33" s="19">
        <v>2</v>
      </c>
      <c r="G33" s="19">
        <v>0</v>
      </c>
    </row>
    <row r="34" spans="1:7" ht="15.75">
      <c r="A34" s="22" t="s">
        <v>155</v>
      </c>
      <c r="B34" s="19">
        <f t="shared" si="3"/>
        <v>2443</v>
      </c>
      <c r="C34" s="19">
        <v>427</v>
      </c>
      <c r="D34" s="19">
        <v>229</v>
      </c>
      <c r="E34" s="19">
        <v>1777</v>
      </c>
      <c r="F34" s="19">
        <v>0</v>
      </c>
      <c r="G34" s="19">
        <v>10</v>
      </c>
    </row>
    <row r="35" spans="1:7" ht="15.75">
      <c r="A35" s="22" t="s">
        <v>188</v>
      </c>
      <c r="B35" s="19">
        <f t="shared" si="3"/>
        <v>954</v>
      </c>
      <c r="C35" s="19">
        <v>120</v>
      </c>
      <c r="D35" s="19">
        <v>41</v>
      </c>
      <c r="E35" s="19">
        <v>793</v>
      </c>
      <c r="F35" s="19">
        <v>0</v>
      </c>
      <c r="G35" s="19">
        <v>0</v>
      </c>
    </row>
    <row r="36" spans="1:7" ht="15.75">
      <c r="A36" s="22" t="s">
        <v>189</v>
      </c>
      <c r="B36" s="19">
        <f t="shared" si="3"/>
        <v>41</v>
      </c>
      <c r="C36" s="19">
        <v>10</v>
      </c>
      <c r="D36" s="19">
        <v>26</v>
      </c>
      <c r="E36" s="19">
        <v>0</v>
      </c>
      <c r="F36" s="19">
        <v>5</v>
      </c>
      <c r="G36" s="19">
        <v>0</v>
      </c>
    </row>
    <row r="37" spans="1:7" ht="15.75">
      <c r="A37" s="22" t="s">
        <v>190</v>
      </c>
      <c r="B37" s="19">
        <f t="shared" si="3"/>
        <v>136</v>
      </c>
      <c r="C37" s="19">
        <v>52</v>
      </c>
      <c r="D37" s="19">
        <v>10</v>
      </c>
      <c r="E37" s="19">
        <v>74</v>
      </c>
      <c r="F37" s="19">
        <v>0</v>
      </c>
      <c r="G37" s="19">
        <v>0</v>
      </c>
    </row>
    <row r="38" spans="1:7" ht="15.75">
      <c r="A38" s="22" t="s">
        <v>191</v>
      </c>
      <c r="B38" s="19">
        <f t="shared" si="3"/>
        <v>90</v>
      </c>
      <c r="C38" s="19">
        <v>33</v>
      </c>
      <c r="D38" s="19">
        <v>8</v>
      </c>
      <c r="E38" s="19">
        <v>49</v>
      </c>
      <c r="F38" s="19">
        <v>0</v>
      </c>
      <c r="G38" s="19">
        <v>0</v>
      </c>
    </row>
    <row r="39" spans="1:7" ht="15.75">
      <c r="A39" s="22" t="s">
        <v>121</v>
      </c>
      <c r="B39" s="19">
        <f t="shared" si="3"/>
        <v>1729</v>
      </c>
      <c r="C39" s="19">
        <v>191</v>
      </c>
      <c r="D39" s="19">
        <v>1236</v>
      </c>
      <c r="E39" s="19">
        <v>235</v>
      </c>
      <c r="F39" s="19">
        <v>66</v>
      </c>
      <c r="G39" s="5">
        <v>1</v>
      </c>
    </row>
    <row r="40" spans="1:7" ht="15.75">
      <c r="A40" s="22" t="s">
        <v>192</v>
      </c>
      <c r="B40" s="19">
        <f aca="true" t="shared" si="4" ref="B40:B47">SUM(C40:G40)</f>
        <v>206</v>
      </c>
      <c r="C40" s="19">
        <v>47</v>
      </c>
      <c r="D40" s="19">
        <v>156</v>
      </c>
      <c r="E40" s="19">
        <v>0</v>
      </c>
      <c r="F40" s="19">
        <v>3</v>
      </c>
      <c r="G40" s="19">
        <v>0</v>
      </c>
    </row>
    <row r="41" spans="1:7" ht="15.75">
      <c r="A41" s="22" t="s">
        <v>157</v>
      </c>
      <c r="B41" s="19">
        <f t="shared" si="4"/>
        <v>943</v>
      </c>
      <c r="C41" s="19">
        <v>145</v>
      </c>
      <c r="D41" s="19">
        <v>798</v>
      </c>
      <c r="E41" s="19">
        <v>0</v>
      </c>
      <c r="F41" s="19">
        <v>0</v>
      </c>
      <c r="G41" s="19">
        <v>0</v>
      </c>
    </row>
    <row r="42" spans="1:7" ht="15.75">
      <c r="A42" s="22" t="s">
        <v>193</v>
      </c>
      <c r="B42" s="19">
        <f t="shared" si="4"/>
        <v>454</v>
      </c>
      <c r="C42" s="19">
        <v>97</v>
      </c>
      <c r="D42" s="19">
        <v>30</v>
      </c>
      <c r="E42" s="19">
        <v>316</v>
      </c>
      <c r="F42" s="19">
        <v>11</v>
      </c>
      <c r="G42" s="19">
        <v>0</v>
      </c>
    </row>
    <row r="43" spans="1:7" ht="15.75">
      <c r="A43" s="22" t="s">
        <v>140</v>
      </c>
      <c r="B43" s="19">
        <f t="shared" si="4"/>
        <v>244</v>
      </c>
      <c r="C43" s="19">
        <v>59</v>
      </c>
      <c r="D43" s="19">
        <v>163</v>
      </c>
      <c r="E43" s="19">
        <v>0</v>
      </c>
      <c r="F43" s="19">
        <v>22</v>
      </c>
      <c r="G43" s="19">
        <v>0</v>
      </c>
    </row>
    <row r="44" spans="1:7" ht="15.75">
      <c r="A44" s="22" t="s">
        <v>194</v>
      </c>
      <c r="B44" s="19">
        <f t="shared" si="4"/>
        <v>309</v>
      </c>
      <c r="C44" s="19">
        <v>57</v>
      </c>
      <c r="D44" s="19">
        <v>252</v>
      </c>
      <c r="E44" s="19">
        <v>0</v>
      </c>
      <c r="F44" s="19">
        <v>0</v>
      </c>
      <c r="G44" s="19">
        <v>0</v>
      </c>
    </row>
    <row r="45" spans="1:7" ht="15.75">
      <c r="A45" s="22" t="s">
        <v>195</v>
      </c>
      <c r="B45" s="19">
        <f t="shared" si="4"/>
        <v>51</v>
      </c>
      <c r="C45" s="19">
        <v>15</v>
      </c>
      <c r="D45" s="19">
        <v>4</v>
      </c>
      <c r="E45" s="19">
        <v>31</v>
      </c>
      <c r="F45" s="19">
        <v>0</v>
      </c>
      <c r="G45" s="5">
        <v>1</v>
      </c>
    </row>
    <row r="46" spans="1:7" ht="15.75">
      <c r="A46" s="22" t="s">
        <v>196</v>
      </c>
      <c r="B46" s="19">
        <f t="shared" si="4"/>
        <v>4877</v>
      </c>
      <c r="C46" s="19">
        <v>478</v>
      </c>
      <c r="D46" s="19">
        <v>3868</v>
      </c>
      <c r="E46" s="19">
        <v>0</v>
      </c>
      <c r="F46" s="19">
        <v>0</v>
      </c>
      <c r="G46" s="19">
        <v>531</v>
      </c>
    </row>
    <row r="47" spans="1:7" ht="15.75">
      <c r="A47" s="22" t="s">
        <v>129</v>
      </c>
      <c r="B47" s="19">
        <f t="shared" si="4"/>
        <v>41</v>
      </c>
      <c r="C47" s="19">
        <v>8</v>
      </c>
      <c r="D47" s="19">
        <v>26</v>
      </c>
      <c r="E47" s="19">
        <v>0</v>
      </c>
      <c r="F47" s="19">
        <v>7</v>
      </c>
      <c r="G47" s="19">
        <v>0</v>
      </c>
    </row>
    <row r="48" spans="1:7" ht="15.75">
      <c r="A48" s="22"/>
      <c r="B48" s="5"/>
      <c r="C48" s="5"/>
      <c r="D48" s="5"/>
      <c r="E48" s="5"/>
      <c r="F48" s="5"/>
      <c r="G48" s="5"/>
    </row>
    <row r="49" spans="1:7" ht="15.75">
      <c r="A49" s="22" t="s">
        <v>130</v>
      </c>
      <c r="B49" s="19">
        <f>SUM(C49:G49)</f>
        <v>130</v>
      </c>
      <c r="C49" s="19">
        <v>52</v>
      </c>
      <c r="D49" s="19">
        <v>77</v>
      </c>
      <c r="E49" s="19">
        <v>1</v>
      </c>
      <c r="F49" s="19">
        <v>0</v>
      </c>
      <c r="G49" s="19">
        <v>0</v>
      </c>
    </row>
    <row r="50" spans="1:7" ht="15.75">
      <c r="A50" s="22"/>
      <c r="B50" s="5"/>
      <c r="C50" s="5"/>
      <c r="D50" s="5"/>
      <c r="E50" s="5"/>
      <c r="F50" s="5"/>
      <c r="G50" s="5"/>
    </row>
    <row r="51" spans="1:7" ht="17.25">
      <c r="A51" s="22" t="s">
        <v>197</v>
      </c>
      <c r="B51" s="19">
        <f>SUM(C51:G51)</f>
        <v>77</v>
      </c>
      <c r="C51" s="19">
        <v>20</v>
      </c>
      <c r="D51" s="19">
        <v>26</v>
      </c>
      <c r="E51" s="19">
        <v>13</v>
      </c>
      <c r="F51" s="19">
        <v>18</v>
      </c>
      <c r="G51" s="19">
        <v>0</v>
      </c>
    </row>
    <row r="52" spans="1:7" ht="15.75">
      <c r="A52" s="30"/>
      <c r="B52" s="31"/>
      <c r="C52" s="31"/>
      <c r="D52" s="31"/>
      <c r="E52" s="31"/>
      <c r="F52" s="31"/>
      <c r="G52" s="31"/>
    </row>
    <row r="53" spans="1:6" ht="17.25">
      <c r="A53" s="1" t="s">
        <v>166</v>
      </c>
      <c r="B53" s="1"/>
      <c r="C53" s="1"/>
      <c r="D53" s="1"/>
      <c r="E53" s="1"/>
      <c r="F53" s="1"/>
    </row>
    <row r="54" spans="1:6" ht="15.75">
      <c r="A54" s="1" t="s">
        <v>164</v>
      </c>
      <c r="B54" s="1"/>
      <c r="C54" s="1"/>
      <c r="D54" s="1"/>
      <c r="E54" s="1"/>
      <c r="F54" s="1"/>
    </row>
    <row r="55" spans="1:6" ht="31.5" customHeight="1">
      <c r="A55" s="29" t="s">
        <v>167</v>
      </c>
      <c r="B55" s="29"/>
      <c r="C55" s="29"/>
      <c r="D55" s="29"/>
      <c r="E55" s="29"/>
      <c r="F55" s="29"/>
    </row>
    <row r="56" spans="1:6" ht="15.75">
      <c r="A56" s="1" t="s">
        <v>165</v>
      </c>
      <c r="B56" s="1"/>
      <c r="C56" s="1"/>
      <c r="D56" s="1"/>
      <c r="E56" s="1"/>
      <c r="F56" s="1"/>
    </row>
    <row r="57" spans="1:6" ht="31.5" customHeight="1">
      <c r="A57" s="29" t="s">
        <v>143</v>
      </c>
      <c r="B57" s="29"/>
      <c r="C57" s="29"/>
      <c r="D57" s="29"/>
      <c r="E57" s="29"/>
      <c r="F57" s="29"/>
    </row>
    <row r="58" spans="1:6" ht="15.75">
      <c r="A58" s="1" t="s">
        <v>0</v>
      </c>
      <c r="B58" s="1"/>
      <c r="C58" s="1"/>
      <c r="D58" s="1"/>
      <c r="E58" s="1"/>
      <c r="F58" s="1"/>
    </row>
    <row r="59" spans="1:6" ht="15.75">
      <c r="A59" s="1" t="s">
        <v>198</v>
      </c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7.25">
      <c r="A61" s="1" t="s">
        <v>41</v>
      </c>
      <c r="B61" s="1"/>
      <c r="C61" s="1"/>
      <c r="D61" s="1"/>
      <c r="E61" s="1"/>
      <c r="F61" s="1"/>
    </row>
  </sheetData>
  <sheetProtection/>
  <mergeCells count="2">
    <mergeCell ref="A55:F55"/>
    <mergeCell ref="A57:F5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9.77734375" style="0" customWidth="1"/>
    <col min="2" max="16384" width="15.77734375" style="0" customWidth="1"/>
  </cols>
  <sheetData>
    <row r="1" spans="1:7" ht="20.25">
      <c r="A1" s="14" t="s">
        <v>1</v>
      </c>
      <c r="B1" s="1"/>
      <c r="C1" s="1"/>
      <c r="D1" s="1"/>
      <c r="E1" s="2"/>
      <c r="F1" s="1"/>
      <c r="G1" s="1"/>
    </row>
    <row r="2" spans="1:7" ht="23.25">
      <c r="A2" s="14" t="s">
        <v>199</v>
      </c>
      <c r="B2" s="1"/>
      <c r="C2" s="1"/>
      <c r="D2" s="1"/>
      <c r="E2" s="3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31.5">
      <c r="A4" s="15" t="s">
        <v>43</v>
      </c>
      <c r="B4" s="16" t="s">
        <v>44</v>
      </c>
      <c r="C4" s="17" t="s">
        <v>173</v>
      </c>
      <c r="D4" s="16" t="s">
        <v>38</v>
      </c>
      <c r="E4" s="17" t="s">
        <v>45</v>
      </c>
      <c r="F4" s="16" t="s">
        <v>39</v>
      </c>
      <c r="G4" s="16" t="s">
        <v>152</v>
      </c>
    </row>
    <row r="5" spans="1:7" ht="15.75">
      <c r="A5" s="1"/>
      <c r="B5" s="1"/>
      <c r="C5" s="1"/>
      <c r="D5" s="1"/>
      <c r="E5" s="1"/>
      <c r="F5" s="1"/>
      <c r="G5" s="1"/>
    </row>
    <row r="6" spans="1:7" ht="17.25">
      <c r="A6" s="34" t="s">
        <v>40</v>
      </c>
      <c r="B6" s="35">
        <v>33507</v>
      </c>
      <c r="C6" s="35">
        <v>5159</v>
      </c>
      <c r="D6" s="35">
        <v>19833</v>
      </c>
      <c r="E6" s="35">
        <v>7500</v>
      </c>
      <c r="F6" s="35">
        <v>399</v>
      </c>
      <c r="G6" s="35">
        <v>616</v>
      </c>
    </row>
    <row r="8" spans="1:7" ht="15.75">
      <c r="A8" s="22" t="s">
        <v>145</v>
      </c>
      <c r="B8" s="19">
        <f>SUM(C8:G8)</f>
        <v>333</v>
      </c>
      <c r="C8" s="19">
        <v>176</v>
      </c>
      <c r="D8" s="19">
        <v>17</v>
      </c>
      <c r="E8" s="19">
        <v>140</v>
      </c>
      <c r="F8" s="19">
        <v>0</v>
      </c>
      <c r="G8" s="19">
        <v>0</v>
      </c>
    </row>
    <row r="9" spans="1:7" ht="15.75">
      <c r="A9" s="22" t="s">
        <v>96</v>
      </c>
      <c r="B9" s="19">
        <f aca="true" t="shared" si="0" ref="B9:B15">SUM(C9:G9)</f>
        <v>214</v>
      </c>
      <c r="C9" s="19">
        <v>66</v>
      </c>
      <c r="D9" s="19">
        <v>10</v>
      </c>
      <c r="E9" s="19">
        <v>134</v>
      </c>
      <c r="F9" s="19">
        <v>4</v>
      </c>
      <c r="G9" s="19">
        <v>0</v>
      </c>
    </row>
    <row r="10" spans="1:7" ht="15.75">
      <c r="A10" s="22" t="s">
        <v>175</v>
      </c>
      <c r="B10" s="19">
        <f t="shared" si="0"/>
        <v>371</v>
      </c>
      <c r="C10" s="19">
        <v>85</v>
      </c>
      <c r="D10" s="19">
        <v>285</v>
      </c>
      <c r="E10" s="19">
        <v>0</v>
      </c>
      <c r="F10" s="19">
        <v>0</v>
      </c>
      <c r="G10" s="5">
        <v>1</v>
      </c>
    </row>
    <row r="11" spans="1:7" ht="15.75">
      <c r="A11" s="22" t="s">
        <v>176</v>
      </c>
      <c r="B11" s="19">
        <f t="shared" si="0"/>
        <v>2396</v>
      </c>
      <c r="C11" s="19">
        <v>283</v>
      </c>
      <c r="D11" s="19">
        <v>323</v>
      </c>
      <c r="E11" s="19">
        <v>1790</v>
      </c>
      <c r="F11" s="19">
        <v>0</v>
      </c>
      <c r="G11" s="19">
        <v>0</v>
      </c>
    </row>
    <row r="12" spans="1:7" ht="15.75">
      <c r="A12" s="22" t="s">
        <v>200</v>
      </c>
      <c r="B12" s="19">
        <f t="shared" si="0"/>
        <v>1940</v>
      </c>
      <c r="C12" s="19">
        <v>336</v>
      </c>
      <c r="D12" s="19">
        <v>1604</v>
      </c>
      <c r="E12" s="19">
        <v>0</v>
      </c>
      <c r="F12" s="19">
        <v>0</v>
      </c>
      <c r="G12" s="19">
        <v>0</v>
      </c>
    </row>
    <row r="13" spans="1:7" ht="15.75">
      <c r="A13" s="22" t="s">
        <v>99</v>
      </c>
      <c r="B13" s="19">
        <f t="shared" si="0"/>
        <v>114</v>
      </c>
      <c r="C13" s="19">
        <v>11</v>
      </c>
      <c r="D13" s="19">
        <v>12</v>
      </c>
      <c r="E13" s="19">
        <v>87</v>
      </c>
      <c r="F13" s="5">
        <v>1</v>
      </c>
      <c r="G13" s="19">
        <v>3</v>
      </c>
    </row>
    <row r="14" spans="1:7" ht="15.75">
      <c r="A14" s="22" t="s">
        <v>177</v>
      </c>
      <c r="B14" s="19">
        <f t="shared" si="0"/>
        <v>91</v>
      </c>
      <c r="C14" s="19">
        <v>25</v>
      </c>
      <c r="D14" s="19">
        <v>66</v>
      </c>
      <c r="E14" s="19">
        <v>0</v>
      </c>
      <c r="F14" s="19">
        <v>0</v>
      </c>
      <c r="G14" s="19">
        <v>0</v>
      </c>
    </row>
    <row r="15" spans="1:7" ht="15.75">
      <c r="A15" s="22" t="s">
        <v>178</v>
      </c>
      <c r="B15" s="19">
        <f t="shared" si="0"/>
        <v>271</v>
      </c>
      <c r="C15" s="19">
        <v>36</v>
      </c>
      <c r="D15" s="19">
        <v>25</v>
      </c>
      <c r="E15" s="19">
        <v>199</v>
      </c>
      <c r="F15" s="19">
        <v>11</v>
      </c>
      <c r="G15" s="19">
        <v>0</v>
      </c>
    </row>
    <row r="16" spans="1:7" ht="15.75">
      <c r="A16" s="22" t="s">
        <v>179</v>
      </c>
      <c r="B16" s="19">
        <f aca="true" t="shared" si="1" ref="B16:B23">SUM(C16:G16)</f>
        <v>105</v>
      </c>
      <c r="C16" s="19">
        <v>24</v>
      </c>
      <c r="D16" s="19">
        <v>71</v>
      </c>
      <c r="E16" s="19">
        <v>0</v>
      </c>
      <c r="F16" s="19">
        <v>10</v>
      </c>
      <c r="G16" s="19">
        <v>0</v>
      </c>
    </row>
    <row r="17" spans="1:7" ht="15.75">
      <c r="A17" s="22" t="s">
        <v>180</v>
      </c>
      <c r="B17" s="19">
        <f t="shared" si="1"/>
        <v>246</v>
      </c>
      <c r="C17" s="19">
        <v>73</v>
      </c>
      <c r="D17" s="19">
        <v>15</v>
      </c>
      <c r="E17" s="19">
        <v>135</v>
      </c>
      <c r="F17" s="19">
        <v>23</v>
      </c>
      <c r="G17" s="19">
        <v>0</v>
      </c>
    </row>
    <row r="18" spans="1:7" ht="15.75">
      <c r="A18" s="22" t="s">
        <v>181</v>
      </c>
      <c r="B18" s="19">
        <f t="shared" si="1"/>
        <v>64</v>
      </c>
      <c r="C18" s="19">
        <v>14</v>
      </c>
      <c r="D18" s="19">
        <v>50</v>
      </c>
      <c r="E18" s="19">
        <v>0</v>
      </c>
      <c r="F18" s="19">
        <v>0</v>
      </c>
      <c r="G18" s="19">
        <v>0</v>
      </c>
    </row>
    <row r="19" spans="1:7" ht="15.75">
      <c r="A19" s="22" t="s">
        <v>182</v>
      </c>
      <c r="B19" s="19">
        <f t="shared" si="1"/>
        <v>407</v>
      </c>
      <c r="C19" s="19">
        <v>53</v>
      </c>
      <c r="D19" s="19">
        <v>348</v>
      </c>
      <c r="E19" s="19">
        <v>0</v>
      </c>
      <c r="F19" s="19">
        <v>6</v>
      </c>
      <c r="G19" s="19">
        <v>0</v>
      </c>
    </row>
    <row r="20" spans="1:7" ht="15.75">
      <c r="A20" s="22" t="s">
        <v>106</v>
      </c>
      <c r="B20" s="19">
        <f t="shared" si="1"/>
        <v>258</v>
      </c>
      <c r="C20" s="19">
        <v>31</v>
      </c>
      <c r="D20" s="19">
        <v>200</v>
      </c>
      <c r="E20" s="19">
        <v>0</v>
      </c>
      <c r="F20" s="19">
        <v>16</v>
      </c>
      <c r="G20" s="19">
        <v>11</v>
      </c>
    </row>
    <row r="21" spans="1:7" ht="15.75">
      <c r="A21" s="22" t="s">
        <v>183</v>
      </c>
      <c r="B21" s="19">
        <f t="shared" si="1"/>
        <v>65</v>
      </c>
      <c r="C21" s="19">
        <v>15</v>
      </c>
      <c r="D21" s="19">
        <v>29</v>
      </c>
      <c r="E21" s="19">
        <v>21</v>
      </c>
      <c r="F21" s="19">
        <v>0</v>
      </c>
      <c r="G21" s="19">
        <v>0</v>
      </c>
    </row>
    <row r="22" spans="1:7" ht="15.75">
      <c r="A22" s="22" t="s">
        <v>108</v>
      </c>
      <c r="B22" s="19">
        <f t="shared" si="1"/>
        <v>273</v>
      </c>
      <c r="C22" s="19">
        <v>50</v>
      </c>
      <c r="D22" s="19">
        <v>20</v>
      </c>
      <c r="E22" s="19">
        <v>200</v>
      </c>
      <c r="F22" s="19">
        <v>0</v>
      </c>
      <c r="G22" s="5">
        <v>3</v>
      </c>
    </row>
    <row r="23" spans="1:7" ht="15.75">
      <c r="A23" s="22" t="s">
        <v>184</v>
      </c>
      <c r="B23" s="19">
        <f t="shared" si="1"/>
        <v>91</v>
      </c>
      <c r="C23" s="19">
        <v>20</v>
      </c>
      <c r="D23" s="19">
        <v>25</v>
      </c>
      <c r="E23" s="19">
        <v>39</v>
      </c>
      <c r="F23" s="19">
        <v>7</v>
      </c>
      <c r="G23" s="19">
        <v>0</v>
      </c>
    </row>
    <row r="24" spans="1:7" ht="15.75">
      <c r="A24" s="22" t="s">
        <v>162</v>
      </c>
      <c r="B24" s="19">
        <f aca="true" t="shared" si="2" ref="B24:B31">SUM(C24:G24)</f>
        <v>533</v>
      </c>
      <c r="C24" s="19">
        <v>67</v>
      </c>
      <c r="D24" s="19">
        <v>22</v>
      </c>
      <c r="E24" s="19">
        <v>420</v>
      </c>
      <c r="F24" s="19">
        <v>24</v>
      </c>
      <c r="G24" s="19">
        <v>0</v>
      </c>
    </row>
    <row r="25" spans="1:7" ht="15.75">
      <c r="A25" s="22" t="s">
        <v>110</v>
      </c>
      <c r="B25" s="19">
        <f t="shared" si="2"/>
        <v>174</v>
      </c>
      <c r="C25" s="19">
        <v>39</v>
      </c>
      <c r="D25" s="19">
        <v>82</v>
      </c>
      <c r="E25" s="19">
        <v>46</v>
      </c>
      <c r="F25" s="19">
        <v>0</v>
      </c>
      <c r="G25" s="5">
        <v>7</v>
      </c>
    </row>
    <row r="26" spans="1:7" ht="15.75">
      <c r="A26" s="22" t="s">
        <v>111</v>
      </c>
      <c r="B26" s="19">
        <f t="shared" si="2"/>
        <v>183</v>
      </c>
      <c r="C26" s="19">
        <v>33</v>
      </c>
      <c r="D26" s="19">
        <v>133</v>
      </c>
      <c r="E26" s="19">
        <v>0</v>
      </c>
      <c r="F26" s="19">
        <v>17</v>
      </c>
      <c r="G26" s="19">
        <v>0</v>
      </c>
    </row>
    <row r="27" spans="1:7" ht="17.25">
      <c r="A27" s="22" t="s">
        <v>131</v>
      </c>
      <c r="B27" s="19">
        <f t="shared" si="2"/>
        <v>12066</v>
      </c>
      <c r="C27" s="19">
        <v>1562</v>
      </c>
      <c r="D27" s="19">
        <v>9817</v>
      </c>
      <c r="E27" s="19">
        <v>0</v>
      </c>
      <c r="F27" s="19">
        <v>106</v>
      </c>
      <c r="G27" s="19">
        <v>581</v>
      </c>
    </row>
    <row r="28" spans="1:7" ht="15.75">
      <c r="A28" s="22" t="s">
        <v>135</v>
      </c>
      <c r="B28" s="19">
        <f t="shared" si="2"/>
        <v>123</v>
      </c>
      <c r="C28" s="19">
        <v>20</v>
      </c>
      <c r="D28" s="19">
        <v>20</v>
      </c>
      <c r="E28" s="19">
        <v>80</v>
      </c>
      <c r="F28" s="19">
        <v>3</v>
      </c>
      <c r="G28" s="19">
        <v>0</v>
      </c>
    </row>
    <row r="29" spans="1:7" ht="15.75">
      <c r="A29" s="22" t="s">
        <v>113</v>
      </c>
      <c r="B29" s="19">
        <f t="shared" si="2"/>
        <v>132</v>
      </c>
      <c r="C29" s="19">
        <v>38</v>
      </c>
      <c r="D29" s="19">
        <v>87</v>
      </c>
      <c r="E29" s="19">
        <v>0</v>
      </c>
      <c r="F29" s="19">
        <v>7</v>
      </c>
      <c r="G29" s="19">
        <v>0</v>
      </c>
    </row>
    <row r="30" spans="1:7" ht="15.75">
      <c r="A30" s="22" t="s">
        <v>185</v>
      </c>
      <c r="B30" s="19">
        <f t="shared" si="2"/>
        <v>981</v>
      </c>
      <c r="C30" s="19">
        <v>165</v>
      </c>
      <c r="D30" s="19">
        <v>816</v>
      </c>
      <c r="E30" s="19">
        <v>0</v>
      </c>
      <c r="F30" s="19">
        <v>0</v>
      </c>
      <c r="G30" s="19">
        <v>0</v>
      </c>
    </row>
    <row r="31" spans="1:7" ht="15.75">
      <c r="A31" s="22" t="s">
        <v>186</v>
      </c>
      <c r="B31" s="19">
        <f t="shared" si="2"/>
        <v>148</v>
      </c>
      <c r="C31" s="19">
        <v>23</v>
      </c>
      <c r="D31" s="19">
        <v>120</v>
      </c>
      <c r="E31" s="19">
        <v>0</v>
      </c>
      <c r="F31" s="19">
        <v>5</v>
      </c>
      <c r="G31" s="19">
        <v>0</v>
      </c>
    </row>
    <row r="32" spans="1:7" ht="15.75">
      <c r="A32" s="22" t="s">
        <v>116</v>
      </c>
      <c r="B32" s="19">
        <f aca="true" t="shared" si="3" ref="B32:B39">SUM(C32:G32)</f>
        <v>251</v>
      </c>
      <c r="C32" s="19">
        <v>52</v>
      </c>
      <c r="D32" s="19">
        <v>189</v>
      </c>
      <c r="E32" s="19">
        <v>0</v>
      </c>
      <c r="F32" s="19">
        <v>10</v>
      </c>
      <c r="G32" s="19">
        <v>0</v>
      </c>
    </row>
    <row r="33" spans="1:7" ht="15.75">
      <c r="A33" s="22" t="s">
        <v>187</v>
      </c>
      <c r="B33" s="19">
        <f t="shared" si="3"/>
        <v>210</v>
      </c>
      <c r="C33" s="19">
        <v>29</v>
      </c>
      <c r="D33" s="19">
        <v>179</v>
      </c>
      <c r="E33" s="19">
        <v>0</v>
      </c>
      <c r="F33" s="19">
        <v>2</v>
      </c>
      <c r="G33" s="19">
        <v>0</v>
      </c>
    </row>
    <row r="34" spans="1:7" ht="15.75">
      <c r="A34" s="22" t="s">
        <v>155</v>
      </c>
      <c r="B34" s="19">
        <f t="shared" si="3"/>
        <v>2596</v>
      </c>
      <c r="C34" s="19">
        <v>452</v>
      </c>
      <c r="D34" s="19">
        <v>214</v>
      </c>
      <c r="E34" s="19">
        <v>1926</v>
      </c>
      <c r="F34" s="19">
        <v>0</v>
      </c>
      <c r="G34" s="19">
        <v>4</v>
      </c>
    </row>
    <row r="35" spans="1:7" ht="15.75">
      <c r="A35" s="22" t="s">
        <v>188</v>
      </c>
      <c r="B35" s="19">
        <f t="shared" si="3"/>
        <v>868</v>
      </c>
      <c r="C35" s="19">
        <v>114</v>
      </c>
      <c r="D35" s="19">
        <v>34</v>
      </c>
      <c r="E35" s="19">
        <v>720</v>
      </c>
      <c r="F35" s="19">
        <v>0</v>
      </c>
      <c r="G35" s="19">
        <v>0</v>
      </c>
    </row>
    <row r="36" spans="1:7" ht="15.75">
      <c r="A36" s="22" t="s">
        <v>189</v>
      </c>
      <c r="B36" s="19">
        <f t="shared" si="3"/>
        <v>37</v>
      </c>
      <c r="C36" s="19">
        <v>6</v>
      </c>
      <c r="D36" s="19">
        <v>24</v>
      </c>
      <c r="E36" s="19">
        <v>0</v>
      </c>
      <c r="F36" s="19">
        <v>7</v>
      </c>
      <c r="G36" s="19">
        <v>0</v>
      </c>
    </row>
    <row r="37" spans="1:7" ht="15.75">
      <c r="A37" s="22" t="s">
        <v>190</v>
      </c>
      <c r="B37" s="19">
        <f t="shared" si="3"/>
        <v>114</v>
      </c>
      <c r="C37" s="19">
        <v>55</v>
      </c>
      <c r="D37" s="19">
        <v>11</v>
      </c>
      <c r="E37" s="19">
        <v>46</v>
      </c>
      <c r="F37" s="19">
        <v>0</v>
      </c>
      <c r="G37" s="19">
        <v>2</v>
      </c>
    </row>
    <row r="38" spans="1:7" ht="15.75">
      <c r="A38" s="22" t="s">
        <v>201</v>
      </c>
      <c r="B38" s="19">
        <f t="shared" si="3"/>
        <v>104</v>
      </c>
      <c r="C38" s="19">
        <v>45</v>
      </c>
      <c r="D38" s="19">
        <v>10</v>
      </c>
      <c r="E38" s="19">
        <v>49</v>
      </c>
      <c r="F38" s="19">
        <v>0</v>
      </c>
      <c r="G38" s="19">
        <v>0</v>
      </c>
    </row>
    <row r="39" spans="1:7" ht="15.75">
      <c r="A39" s="22" t="s">
        <v>121</v>
      </c>
      <c r="B39" s="19">
        <f t="shared" si="3"/>
        <v>1405</v>
      </c>
      <c r="C39" s="19">
        <v>172</v>
      </c>
      <c r="D39" s="19">
        <v>72</v>
      </c>
      <c r="E39" s="19">
        <v>1090</v>
      </c>
      <c r="F39" s="19">
        <v>70</v>
      </c>
      <c r="G39" s="5">
        <v>1</v>
      </c>
    </row>
    <row r="40" spans="1:7" ht="15.75">
      <c r="A40" s="22" t="s">
        <v>192</v>
      </c>
      <c r="B40" s="19">
        <f aca="true" t="shared" si="4" ref="B40:B48">SUM(C40:G40)</f>
        <v>144</v>
      </c>
      <c r="C40" s="19">
        <v>40</v>
      </c>
      <c r="D40" s="19">
        <v>101</v>
      </c>
      <c r="E40" s="19">
        <v>0</v>
      </c>
      <c r="F40" s="19">
        <v>3</v>
      </c>
      <c r="G40" s="19">
        <v>0</v>
      </c>
    </row>
    <row r="41" spans="1:7" ht="15.75">
      <c r="A41" s="22" t="s">
        <v>157</v>
      </c>
      <c r="B41" s="19">
        <f t="shared" si="4"/>
        <v>880</v>
      </c>
      <c r="C41" s="19">
        <v>146</v>
      </c>
      <c r="D41" s="19">
        <v>734</v>
      </c>
      <c r="E41" s="19">
        <v>0</v>
      </c>
      <c r="F41" s="19">
        <v>0</v>
      </c>
      <c r="G41" s="19">
        <v>0</v>
      </c>
    </row>
    <row r="42" spans="1:7" ht="15.75">
      <c r="A42" s="22" t="s">
        <v>193</v>
      </c>
      <c r="B42" s="19">
        <f t="shared" si="4"/>
        <v>397</v>
      </c>
      <c r="C42" s="19">
        <v>97</v>
      </c>
      <c r="D42" s="19">
        <v>31</v>
      </c>
      <c r="E42" s="19">
        <v>257</v>
      </c>
      <c r="F42" s="19">
        <v>12</v>
      </c>
      <c r="G42" s="19">
        <v>0</v>
      </c>
    </row>
    <row r="43" spans="1:7" ht="15.75">
      <c r="A43" s="22" t="s">
        <v>140</v>
      </c>
      <c r="B43" s="19">
        <f t="shared" si="4"/>
        <v>247</v>
      </c>
      <c r="C43" s="19">
        <v>65</v>
      </c>
      <c r="D43" s="19">
        <v>94</v>
      </c>
      <c r="E43" s="19">
        <v>64</v>
      </c>
      <c r="F43" s="19">
        <v>24</v>
      </c>
      <c r="G43" s="19">
        <v>0</v>
      </c>
    </row>
    <row r="44" spans="1:7" ht="15.75">
      <c r="A44" s="22" t="s">
        <v>194</v>
      </c>
      <c r="B44" s="19">
        <f t="shared" si="4"/>
        <v>311</v>
      </c>
      <c r="C44" s="19">
        <v>58</v>
      </c>
      <c r="D44" s="19">
        <v>253</v>
      </c>
      <c r="E44" s="19">
        <v>0</v>
      </c>
      <c r="F44" s="19">
        <v>0</v>
      </c>
      <c r="G44" s="19">
        <v>0</v>
      </c>
    </row>
    <row r="45" spans="1:7" ht="15.75">
      <c r="A45" s="22" t="s">
        <v>195</v>
      </c>
      <c r="B45" s="19">
        <f t="shared" si="4"/>
        <v>59</v>
      </c>
      <c r="C45" s="19">
        <v>16</v>
      </c>
      <c r="D45" s="19">
        <v>4</v>
      </c>
      <c r="E45" s="19">
        <v>35</v>
      </c>
      <c r="F45" s="19">
        <v>2</v>
      </c>
      <c r="G45" s="5">
        <v>2</v>
      </c>
    </row>
    <row r="46" spans="1:7" ht="15.75">
      <c r="A46" s="22" t="s">
        <v>202</v>
      </c>
      <c r="B46" s="19">
        <f t="shared" si="4"/>
        <v>90</v>
      </c>
      <c r="C46" s="19">
        <v>16</v>
      </c>
      <c r="D46" s="19">
        <v>41</v>
      </c>
      <c r="E46" s="19">
        <v>22</v>
      </c>
      <c r="F46" s="19">
        <v>10</v>
      </c>
      <c r="G46" s="19">
        <v>1</v>
      </c>
    </row>
    <row r="47" spans="1:7" ht="15.75">
      <c r="A47" s="22" t="s">
        <v>196</v>
      </c>
      <c r="B47" s="19">
        <f t="shared" si="4"/>
        <v>3981</v>
      </c>
      <c r="C47" s="19">
        <v>467</v>
      </c>
      <c r="D47" s="19">
        <v>3514</v>
      </c>
      <c r="E47" s="19">
        <v>0</v>
      </c>
      <c r="F47" s="19">
        <v>0</v>
      </c>
      <c r="G47" s="19">
        <v>0</v>
      </c>
    </row>
    <row r="48" spans="1:7" ht="15.75">
      <c r="A48" s="22" t="s">
        <v>129</v>
      </c>
      <c r="B48" s="19">
        <f t="shared" si="4"/>
        <v>53</v>
      </c>
      <c r="C48" s="19">
        <v>9</v>
      </c>
      <c r="D48" s="19">
        <v>39</v>
      </c>
      <c r="E48" s="19">
        <v>0</v>
      </c>
      <c r="F48" s="19">
        <v>5</v>
      </c>
      <c r="G48" s="19">
        <v>0</v>
      </c>
    </row>
    <row r="49" spans="1:7" ht="15.75">
      <c r="A49" s="22"/>
      <c r="B49" s="5"/>
      <c r="C49" s="5"/>
      <c r="D49" s="5"/>
      <c r="E49" s="5"/>
      <c r="F49" s="5"/>
      <c r="G49" s="5"/>
    </row>
    <row r="50" spans="1:7" ht="15.75">
      <c r="A50" s="22" t="s">
        <v>130</v>
      </c>
      <c r="B50" s="19">
        <f>SUM(C50:G50)</f>
        <v>138</v>
      </c>
      <c r="C50" s="19">
        <v>67</v>
      </c>
      <c r="D50" s="19">
        <v>71</v>
      </c>
      <c r="E50" s="19">
        <v>0</v>
      </c>
      <c r="F50" s="19">
        <v>0</v>
      </c>
      <c r="G50" s="19">
        <v>0</v>
      </c>
    </row>
    <row r="51" spans="1:7" ht="15.75">
      <c r="A51" s="22"/>
      <c r="B51" s="5"/>
      <c r="C51" s="5"/>
      <c r="D51" s="5"/>
      <c r="E51" s="5"/>
      <c r="F51" s="5"/>
      <c r="G51" s="5"/>
    </row>
    <row r="52" spans="1:7" ht="17.25">
      <c r="A52" s="22" t="s">
        <v>197</v>
      </c>
      <c r="B52" s="19">
        <f>SUM(C52:G52)</f>
        <v>43</v>
      </c>
      <c r="C52" s="19">
        <v>8</v>
      </c>
      <c r="D52" s="19">
        <v>21</v>
      </c>
      <c r="E52" s="19">
        <v>0</v>
      </c>
      <c r="F52" s="19">
        <v>14</v>
      </c>
      <c r="G52" s="19">
        <v>0</v>
      </c>
    </row>
    <row r="53" spans="1:7" ht="15.75">
      <c r="A53" s="30"/>
      <c r="B53" s="31"/>
      <c r="C53" s="31"/>
      <c r="D53" s="31"/>
      <c r="E53" s="31"/>
      <c r="F53" s="31"/>
      <c r="G53" s="31"/>
    </row>
    <row r="54" spans="1:6" ht="17.25">
      <c r="A54" s="1" t="s">
        <v>166</v>
      </c>
      <c r="B54" s="1"/>
      <c r="C54" s="1"/>
      <c r="D54" s="1"/>
      <c r="E54" s="1"/>
      <c r="F54" s="1"/>
    </row>
    <row r="55" spans="1:6" ht="15.75">
      <c r="A55" s="1" t="s">
        <v>164</v>
      </c>
      <c r="B55" s="1"/>
      <c r="C55" s="1"/>
      <c r="D55" s="1"/>
      <c r="E55" s="1"/>
      <c r="F55" s="1"/>
    </row>
    <row r="56" spans="1:6" ht="30" customHeight="1">
      <c r="A56" s="29" t="s">
        <v>167</v>
      </c>
      <c r="B56" s="29"/>
      <c r="C56" s="29"/>
      <c r="D56" s="29"/>
      <c r="E56" s="29"/>
      <c r="F56" s="29"/>
    </row>
    <row r="57" spans="1:6" ht="15.75">
      <c r="A57" s="1" t="s">
        <v>165</v>
      </c>
      <c r="B57" s="1"/>
      <c r="C57" s="1"/>
      <c r="D57" s="1"/>
      <c r="E57" s="1"/>
      <c r="F57" s="1"/>
    </row>
    <row r="58" spans="1:6" ht="34.5" customHeight="1">
      <c r="A58" s="29" t="s">
        <v>143</v>
      </c>
      <c r="B58" s="29"/>
      <c r="C58" s="29"/>
      <c r="D58" s="29"/>
      <c r="E58" s="29"/>
      <c r="F58" s="29"/>
    </row>
    <row r="59" spans="1:6" ht="15.75">
      <c r="A59" s="1" t="s">
        <v>0</v>
      </c>
      <c r="B59" s="1"/>
      <c r="C59" s="1"/>
      <c r="D59" s="1"/>
      <c r="E59" s="1"/>
      <c r="F59" s="1"/>
    </row>
    <row r="60" spans="1:6" ht="15.75">
      <c r="A60" s="1" t="s">
        <v>198</v>
      </c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7.25">
      <c r="A62" s="1" t="s">
        <v>41</v>
      </c>
      <c r="B62" s="1"/>
      <c r="C62" s="1"/>
      <c r="D62" s="1"/>
      <c r="E62" s="1"/>
      <c r="F62" s="1"/>
    </row>
  </sheetData>
  <sheetProtection/>
  <mergeCells count="2">
    <mergeCell ref="A56:F56"/>
    <mergeCell ref="A58:F5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9.77734375" style="0" customWidth="1"/>
    <col min="2" max="16384" width="15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203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152</v>
      </c>
    </row>
    <row r="5" spans="1:6" ht="15.75">
      <c r="A5" s="1"/>
      <c r="B5" s="1"/>
      <c r="C5" s="1"/>
      <c r="D5" s="1"/>
      <c r="E5" s="1"/>
      <c r="F5" s="1"/>
    </row>
    <row r="6" spans="1:6" ht="17.25">
      <c r="A6" s="32" t="s">
        <v>40</v>
      </c>
      <c r="B6" s="33">
        <v>33566</v>
      </c>
      <c r="C6" s="33">
        <v>24896</v>
      </c>
      <c r="D6" s="33">
        <v>7585</v>
      </c>
      <c r="E6" s="33">
        <v>408</v>
      </c>
      <c r="F6" s="33">
        <v>677</v>
      </c>
    </row>
    <row r="8" spans="1:6" ht="15.75">
      <c r="A8" s="37" t="s">
        <v>145</v>
      </c>
      <c r="B8" s="33">
        <v>327</v>
      </c>
      <c r="C8" s="33">
        <v>189</v>
      </c>
      <c r="D8" s="33">
        <v>138</v>
      </c>
      <c r="E8" s="33">
        <v>0</v>
      </c>
      <c r="F8" s="33">
        <v>0</v>
      </c>
    </row>
    <row r="9" spans="1:6" ht="15.75">
      <c r="A9" s="37" t="s">
        <v>96</v>
      </c>
      <c r="B9" s="33">
        <v>231</v>
      </c>
      <c r="C9" s="33">
        <v>77</v>
      </c>
      <c r="D9" s="33">
        <v>150</v>
      </c>
      <c r="E9" s="33">
        <v>4</v>
      </c>
      <c r="F9" s="33">
        <v>0</v>
      </c>
    </row>
    <row r="10" spans="1:6" ht="15.75">
      <c r="A10" s="37" t="s">
        <v>175</v>
      </c>
      <c r="B10" s="33">
        <v>366</v>
      </c>
      <c r="C10" s="33">
        <v>365</v>
      </c>
      <c r="D10" s="33">
        <v>0</v>
      </c>
      <c r="E10" s="33">
        <v>0</v>
      </c>
      <c r="F10" s="36">
        <v>1</v>
      </c>
    </row>
    <row r="11" spans="1:6" ht="15.75">
      <c r="A11" s="37" t="s">
        <v>176</v>
      </c>
      <c r="B11" s="33">
        <v>2453</v>
      </c>
      <c r="C11" s="33">
        <v>609</v>
      </c>
      <c r="D11" s="33">
        <v>1844</v>
      </c>
      <c r="E11" s="33">
        <v>0</v>
      </c>
      <c r="F11" s="33">
        <v>0</v>
      </c>
    </row>
    <row r="12" spans="1:6" ht="15.75">
      <c r="A12" s="37" t="s">
        <v>200</v>
      </c>
      <c r="B12" s="33">
        <v>1903</v>
      </c>
      <c r="C12" s="33">
        <v>1903</v>
      </c>
      <c r="D12" s="33">
        <v>0</v>
      </c>
      <c r="E12" s="33">
        <v>0</v>
      </c>
      <c r="F12" s="33">
        <v>0</v>
      </c>
    </row>
    <row r="13" spans="1:6" ht="15.75">
      <c r="A13" s="37" t="s">
        <v>99</v>
      </c>
      <c r="B13" s="33">
        <v>103</v>
      </c>
      <c r="C13" s="33">
        <v>23</v>
      </c>
      <c r="D13" s="33">
        <v>77</v>
      </c>
      <c r="E13" s="36">
        <v>1</v>
      </c>
      <c r="F13" s="33">
        <v>2</v>
      </c>
    </row>
    <row r="14" spans="1:6" ht="15.75">
      <c r="A14" s="37" t="s">
        <v>177</v>
      </c>
      <c r="B14" s="33">
        <v>91</v>
      </c>
      <c r="C14" s="33">
        <v>91</v>
      </c>
      <c r="D14" s="33">
        <v>0</v>
      </c>
      <c r="E14" s="33">
        <v>0</v>
      </c>
      <c r="F14" s="33">
        <v>0</v>
      </c>
    </row>
    <row r="15" spans="1:6" ht="15.75">
      <c r="A15" s="37" t="s">
        <v>178</v>
      </c>
      <c r="B15" s="33">
        <v>296</v>
      </c>
      <c r="C15" s="33">
        <v>61</v>
      </c>
      <c r="D15" s="33">
        <v>223</v>
      </c>
      <c r="E15" s="33">
        <v>12</v>
      </c>
      <c r="F15" s="33">
        <v>0</v>
      </c>
    </row>
    <row r="16" spans="1:6" ht="15.75">
      <c r="A16" s="37" t="s">
        <v>179</v>
      </c>
      <c r="B16" s="33">
        <v>105</v>
      </c>
      <c r="C16" s="33">
        <v>95</v>
      </c>
      <c r="D16" s="33">
        <v>0</v>
      </c>
      <c r="E16" s="33">
        <v>10</v>
      </c>
      <c r="F16" s="33">
        <v>0</v>
      </c>
    </row>
    <row r="17" spans="1:6" ht="15.75">
      <c r="A17" s="37" t="s">
        <v>180</v>
      </c>
      <c r="B17" s="33">
        <v>257</v>
      </c>
      <c r="C17" s="33">
        <v>92</v>
      </c>
      <c r="D17" s="33">
        <v>142</v>
      </c>
      <c r="E17" s="33">
        <v>23</v>
      </c>
      <c r="F17" s="33">
        <v>0</v>
      </c>
    </row>
    <row r="18" spans="1:6" ht="15.75">
      <c r="A18" s="37" t="s">
        <v>181</v>
      </c>
      <c r="B18" s="33">
        <v>61</v>
      </c>
      <c r="C18" s="33">
        <v>61</v>
      </c>
      <c r="D18" s="33">
        <v>0</v>
      </c>
      <c r="E18" s="33">
        <v>0</v>
      </c>
      <c r="F18" s="33">
        <v>0</v>
      </c>
    </row>
    <row r="19" spans="1:6" ht="15.75">
      <c r="A19" s="37" t="s">
        <v>182</v>
      </c>
      <c r="B19" s="33">
        <v>406</v>
      </c>
      <c r="C19" s="33">
        <v>401</v>
      </c>
      <c r="D19" s="33">
        <v>0</v>
      </c>
      <c r="E19" s="33">
        <v>5</v>
      </c>
      <c r="F19" s="33">
        <v>0</v>
      </c>
    </row>
    <row r="20" spans="1:6" ht="15.75">
      <c r="A20" s="37" t="s">
        <v>106</v>
      </c>
      <c r="B20" s="33">
        <v>243</v>
      </c>
      <c r="C20" s="33">
        <v>227</v>
      </c>
      <c r="D20" s="33">
        <v>0</v>
      </c>
      <c r="E20" s="33">
        <v>16</v>
      </c>
      <c r="F20" s="33">
        <v>0</v>
      </c>
    </row>
    <row r="21" spans="1:6" ht="15.75">
      <c r="A21" s="37" t="s">
        <v>183</v>
      </c>
      <c r="B21" s="33">
        <v>67</v>
      </c>
      <c r="C21" s="33">
        <v>44</v>
      </c>
      <c r="D21" s="33">
        <v>23</v>
      </c>
      <c r="E21" s="33">
        <v>0</v>
      </c>
      <c r="F21" s="33">
        <v>0</v>
      </c>
    </row>
    <row r="22" spans="1:6" ht="15.75">
      <c r="A22" s="37" t="s">
        <v>108</v>
      </c>
      <c r="B22" s="33">
        <v>269</v>
      </c>
      <c r="C22" s="33">
        <v>70</v>
      </c>
      <c r="D22" s="33">
        <v>196</v>
      </c>
      <c r="E22" s="33">
        <v>0</v>
      </c>
      <c r="F22" s="36">
        <v>3</v>
      </c>
    </row>
    <row r="23" spans="1:6" ht="15.75">
      <c r="A23" s="37" t="s">
        <v>184</v>
      </c>
      <c r="B23" s="33">
        <v>91</v>
      </c>
      <c r="C23" s="33">
        <v>45</v>
      </c>
      <c r="D23" s="33">
        <v>39</v>
      </c>
      <c r="E23" s="33">
        <v>7</v>
      </c>
      <c r="F23" s="33">
        <v>0</v>
      </c>
    </row>
    <row r="24" spans="1:6" ht="15.75">
      <c r="A24" s="37" t="s">
        <v>149</v>
      </c>
      <c r="B24" s="33">
        <v>478</v>
      </c>
      <c r="C24" s="33">
        <v>79</v>
      </c>
      <c r="D24" s="33">
        <v>373</v>
      </c>
      <c r="E24" s="33">
        <v>25</v>
      </c>
      <c r="F24" s="36">
        <v>1</v>
      </c>
    </row>
    <row r="25" spans="1:6" ht="15.75">
      <c r="A25" s="37" t="s">
        <v>110</v>
      </c>
      <c r="B25" s="33">
        <v>171</v>
      </c>
      <c r="C25" s="33">
        <v>122</v>
      </c>
      <c r="D25" s="33">
        <v>42</v>
      </c>
      <c r="E25" s="33">
        <v>0</v>
      </c>
      <c r="F25" s="36">
        <v>7</v>
      </c>
    </row>
    <row r="26" spans="1:6" ht="15.75">
      <c r="A26" s="37" t="s">
        <v>111</v>
      </c>
      <c r="B26" s="33">
        <v>191</v>
      </c>
      <c r="C26" s="33">
        <v>174</v>
      </c>
      <c r="D26" s="33">
        <v>0</v>
      </c>
      <c r="E26" s="33">
        <v>17</v>
      </c>
      <c r="F26" s="33">
        <v>0</v>
      </c>
    </row>
    <row r="27" spans="1:6" ht="17.25">
      <c r="A27" s="37" t="s">
        <v>131</v>
      </c>
      <c r="B27" s="33">
        <v>12440</v>
      </c>
      <c r="C27" s="33">
        <v>11680</v>
      </c>
      <c r="D27" s="33">
        <v>0</v>
      </c>
      <c r="E27" s="33">
        <v>108</v>
      </c>
      <c r="F27" s="33">
        <v>652</v>
      </c>
    </row>
    <row r="28" spans="1:6" ht="15.75">
      <c r="A28" s="37" t="s">
        <v>135</v>
      </c>
      <c r="B28" s="33">
        <v>128</v>
      </c>
      <c r="C28" s="33">
        <v>42</v>
      </c>
      <c r="D28" s="33">
        <v>82</v>
      </c>
      <c r="E28" s="33">
        <v>4</v>
      </c>
      <c r="F28" s="33">
        <v>0</v>
      </c>
    </row>
    <row r="29" spans="1:6" ht="15.75">
      <c r="A29" s="37" t="s">
        <v>113</v>
      </c>
      <c r="B29" s="33">
        <v>134</v>
      </c>
      <c r="C29" s="33">
        <v>39</v>
      </c>
      <c r="D29" s="33">
        <v>86</v>
      </c>
      <c r="E29" s="33">
        <v>9</v>
      </c>
      <c r="F29" s="33">
        <v>0</v>
      </c>
    </row>
    <row r="30" spans="1:6" ht="15.75">
      <c r="A30" s="37" t="s">
        <v>185</v>
      </c>
      <c r="B30" s="33">
        <v>887</v>
      </c>
      <c r="C30" s="33">
        <v>887</v>
      </c>
      <c r="D30" s="33">
        <v>0</v>
      </c>
      <c r="E30" s="33">
        <v>0</v>
      </c>
      <c r="F30" s="33">
        <v>0</v>
      </c>
    </row>
    <row r="31" spans="1:6" ht="15.75">
      <c r="A31" s="37" t="s">
        <v>186</v>
      </c>
      <c r="B31" s="33">
        <v>148</v>
      </c>
      <c r="C31" s="33">
        <v>144</v>
      </c>
      <c r="D31" s="33">
        <v>0</v>
      </c>
      <c r="E31" s="33">
        <v>4</v>
      </c>
      <c r="F31" s="33">
        <v>0</v>
      </c>
    </row>
    <row r="32" spans="1:6" ht="15.75">
      <c r="A32" s="37" t="s">
        <v>116</v>
      </c>
      <c r="B32" s="33">
        <v>239</v>
      </c>
      <c r="C32" s="33">
        <v>229</v>
      </c>
      <c r="D32" s="33">
        <v>0</v>
      </c>
      <c r="E32" s="33">
        <v>10</v>
      </c>
      <c r="F32" s="33">
        <v>0</v>
      </c>
    </row>
    <row r="33" spans="1:6" ht="15.75">
      <c r="A33" s="37" t="s">
        <v>187</v>
      </c>
      <c r="B33" s="33">
        <v>217</v>
      </c>
      <c r="C33" s="33">
        <v>214</v>
      </c>
      <c r="D33" s="33">
        <v>0</v>
      </c>
      <c r="E33" s="33">
        <v>3</v>
      </c>
      <c r="F33" s="33">
        <v>0</v>
      </c>
    </row>
    <row r="34" spans="1:6" ht="15.75">
      <c r="A34" s="37" t="s">
        <v>155</v>
      </c>
      <c r="B34" s="33">
        <v>2589</v>
      </c>
      <c r="C34" s="33">
        <v>665</v>
      </c>
      <c r="D34" s="33">
        <v>1919</v>
      </c>
      <c r="E34" s="33">
        <v>0</v>
      </c>
      <c r="F34" s="33">
        <v>5</v>
      </c>
    </row>
    <row r="35" spans="1:6" ht="15.75">
      <c r="A35" s="37" t="s">
        <v>188</v>
      </c>
      <c r="B35" s="33">
        <v>822</v>
      </c>
      <c r="C35" s="33">
        <v>143</v>
      </c>
      <c r="D35" s="33">
        <v>679</v>
      </c>
      <c r="E35" s="33">
        <v>0</v>
      </c>
      <c r="F35" s="33">
        <v>0</v>
      </c>
    </row>
    <row r="36" spans="1:6" ht="15.75">
      <c r="A36" s="37" t="s">
        <v>189</v>
      </c>
      <c r="B36" s="33">
        <v>110</v>
      </c>
      <c r="C36" s="33">
        <v>61</v>
      </c>
      <c r="D36" s="36">
        <v>47</v>
      </c>
      <c r="E36" s="33">
        <v>0</v>
      </c>
      <c r="F36" s="36">
        <v>2</v>
      </c>
    </row>
    <row r="37" spans="1:6" ht="15.75">
      <c r="A37" s="37" t="s">
        <v>190</v>
      </c>
      <c r="B37" s="33">
        <v>116</v>
      </c>
      <c r="C37" s="33">
        <v>56</v>
      </c>
      <c r="D37" s="33">
        <v>60</v>
      </c>
      <c r="E37" s="33">
        <v>0</v>
      </c>
      <c r="F37" s="33">
        <v>0</v>
      </c>
    </row>
    <row r="38" spans="1:6" ht="15.75">
      <c r="A38" s="37" t="s">
        <v>201</v>
      </c>
      <c r="B38" s="33">
        <v>37</v>
      </c>
      <c r="C38" s="33">
        <v>30</v>
      </c>
      <c r="D38" s="33">
        <v>0</v>
      </c>
      <c r="E38" s="33">
        <v>7</v>
      </c>
      <c r="F38" s="33">
        <v>0</v>
      </c>
    </row>
    <row r="39" spans="1:6" ht="15.75">
      <c r="A39" s="37" t="s">
        <v>121</v>
      </c>
      <c r="B39" s="33">
        <v>1392</v>
      </c>
      <c r="C39" s="33">
        <v>232</v>
      </c>
      <c r="D39" s="33">
        <v>1089</v>
      </c>
      <c r="E39" s="33">
        <v>70</v>
      </c>
      <c r="F39" s="36">
        <v>1</v>
      </c>
    </row>
    <row r="40" spans="1:6" ht="15.75">
      <c r="A40" s="37" t="s">
        <v>192</v>
      </c>
      <c r="B40" s="33">
        <v>144</v>
      </c>
      <c r="C40" s="33">
        <v>141</v>
      </c>
      <c r="D40" s="33">
        <v>0</v>
      </c>
      <c r="E40" s="33">
        <v>3</v>
      </c>
      <c r="F40" s="33">
        <v>0</v>
      </c>
    </row>
    <row r="41" spans="1:6" ht="15.75">
      <c r="A41" s="37" t="s">
        <v>157</v>
      </c>
      <c r="B41" s="33">
        <v>888</v>
      </c>
      <c r="C41" s="33">
        <v>885</v>
      </c>
      <c r="D41" s="33">
        <v>0</v>
      </c>
      <c r="E41" s="33">
        <v>3</v>
      </c>
      <c r="F41" s="33">
        <v>0</v>
      </c>
    </row>
    <row r="42" spans="1:6" ht="15.75">
      <c r="A42" s="37" t="s">
        <v>193</v>
      </c>
      <c r="B42" s="33">
        <v>391</v>
      </c>
      <c r="C42" s="33">
        <v>129</v>
      </c>
      <c r="D42" s="33">
        <v>250</v>
      </c>
      <c r="E42" s="33">
        <v>12</v>
      </c>
      <c r="F42" s="33">
        <v>0</v>
      </c>
    </row>
    <row r="43" spans="1:6" ht="15.75">
      <c r="A43" s="37" t="s">
        <v>140</v>
      </c>
      <c r="B43" s="33">
        <v>246</v>
      </c>
      <c r="C43" s="33">
        <v>158</v>
      </c>
      <c r="D43" s="33">
        <v>64</v>
      </c>
      <c r="E43" s="33">
        <v>24</v>
      </c>
      <c r="F43" s="33">
        <v>0</v>
      </c>
    </row>
    <row r="44" spans="1:6" ht="15.75">
      <c r="A44" s="37" t="s">
        <v>194</v>
      </c>
      <c r="B44" s="33">
        <v>312</v>
      </c>
      <c r="C44" s="33">
        <v>312</v>
      </c>
      <c r="D44" s="33">
        <v>0</v>
      </c>
      <c r="E44" s="33">
        <v>0</v>
      </c>
      <c r="F44" s="33">
        <v>0</v>
      </c>
    </row>
    <row r="45" spans="1:6" ht="15.75">
      <c r="A45" s="37" t="s">
        <v>195</v>
      </c>
      <c r="B45" s="33">
        <v>67</v>
      </c>
      <c r="C45" s="33">
        <v>24</v>
      </c>
      <c r="D45" s="33">
        <v>40</v>
      </c>
      <c r="E45" s="33">
        <v>1</v>
      </c>
      <c r="F45" s="36">
        <v>2</v>
      </c>
    </row>
    <row r="46" spans="1:6" ht="15.75">
      <c r="A46" s="37" t="s">
        <v>202</v>
      </c>
      <c r="B46" s="33">
        <v>84</v>
      </c>
      <c r="C46" s="33">
        <v>51</v>
      </c>
      <c r="D46" s="33">
        <v>22</v>
      </c>
      <c r="E46" s="33">
        <v>10</v>
      </c>
      <c r="F46" s="33">
        <v>1</v>
      </c>
    </row>
    <row r="47" spans="1:6" ht="15.75">
      <c r="A47" s="37" t="s">
        <v>196</v>
      </c>
      <c r="B47" s="33">
        <v>3872</v>
      </c>
      <c r="C47" s="33">
        <v>3872</v>
      </c>
      <c r="D47" s="33">
        <v>0</v>
      </c>
      <c r="E47" s="33">
        <v>0</v>
      </c>
      <c r="F47" s="33">
        <v>0</v>
      </c>
    </row>
    <row r="48" spans="1:6" ht="15.75">
      <c r="A48" s="37" t="s">
        <v>129</v>
      </c>
      <c r="B48" s="33">
        <v>53</v>
      </c>
      <c r="C48" s="33">
        <v>48</v>
      </c>
      <c r="D48" s="33">
        <v>0</v>
      </c>
      <c r="E48" s="33">
        <v>5</v>
      </c>
      <c r="F48" s="33">
        <v>0</v>
      </c>
    </row>
    <row r="49" spans="1:6" ht="15.75">
      <c r="A49" s="37"/>
      <c r="B49" s="36"/>
      <c r="C49" s="36"/>
      <c r="D49" s="36"/>
      <c r="E49" s="36"/>
      <c r="F49" s="36"/>
    </row>
    <row r="50" spans="1:6" ht="15.75">
      <c r="A50" s="37" t="s">
        <v>130</v>
      </c>
      <c r="B50" s="33">
        <v>118</v>
      </c>
      <c r="C50" s="33">
        <v>118</v>
      </c>
      <c r="D50" s="33">
        <v>0</v>
      </c>
      <c r="E50" s="33">
        <v>0</v>
      </c>
      <c r="F50" s="33">
        <v>0</v>
      </c>
    </row>
    <row r="51" spans="1:6" ht="15.75">
      <c r="A51" s="37"/>
      <c r="B51" s="36"/>
      <c r="C51" s="36"/>
      <c r="D51" s="36"/>
      <c r="E51" s="36"/>
      <c r="F51" s="36"/>
    </row>
    <row r="52" spans="1:6" ht="17.25">
      <c r="A52" s="37" t="s">
        <v>197</v>
      </c>
      <c r="B52" s="33">
        <v>23</v>
      </c>
      <c r="C52" s="33">
        <v>8</v>
      </c>
      <c r="D52" s="33">
        <v>0</v>
      </c>
      <c r="E52" s="33">
        <v>15</v>
      </c>
      <c r="F52" s="33">
        <v>0</v>
      </c>
    </row>
    <row r="53" spans="1:6" ht="15.75">
      <c r="A53" s="24"/>
      <c r="B53" s="24"/>
      <c r="C53" s="24"/>
      <c r="D53" s="24"/>
      <c r="E53" s="24"/>
      <c r="F53" s="24"/>
    </row>
    <row r="54" spans="1:6" ht="17.25">
      <c r="A54" s="1" t="s">
        <v>166</v>
      </c>
      <c r="B54" s="1"/>
      <c r="C54" s="1"/>
      <c r="D54" s="1"/>
      <c r="E54" s="1"/>
      <c r="F54" s="1"/>
    </row>
    <row r="55" spans="1:6" ht="15.75">
      <c r="A55" s="1" t="s">
        <v>164</v>
      </c>
      <c r="B55" s="1"/>
      <c r="C55" s="1"/>
      <c r="D55" s="1"/>
      <c r="E55" s="1"/>
      <c r="F55" s="1"/>
    </row>
    <row r="56" spans="1:6" ht="38.25" customHeight="1">
      <c r="A56" s="29" t="s">
        <v>167</v>
      </c>
      <c r="B56" s="29"/>
      <c r="C56" s="29"/>
      <c r="D56" s="29"/>
      <c r="E56" s="29"/>
      <c r="F56" s="29"/>
    </row>
    <row r="57" spans="1:6" ht="15.75">
      <c r="A57" s="1" t="s">
        <v>165</v>
      </c>
      <c r="B57" s="1"/>
      <c r="C57" s="1"/>
      <c r="D57" s="1"/>
      <c r="E57" s="1"/>
      <c r="F57" s="1"/>
    </row>
    <row r="58" spans="1:6" ht="33" customHeight="1">
      <c r="A58" s="29" t="s">
        <v>143</v>
      </c>
      <c r="B58" s="29"/>
      <c r="C58" s="29"/>
      <c r="D58" s="29"/>
      <c r="E58" s="29"/>
      <c r="F58" s="29"/>
    </row>
    <row r="59" spans="1:6" ht="15.75">
      <c r="A59" s="1" t="s">
        <v>0</v>
      </c>
      <c r="B59" s="1"/>
      <c r="C59" s="1"/>
      <c r="D59" s="1"/>
      <c r="E59" s="1"/>
      <c r="F59" s="1"/>
    </row>
    <row r="60" spans="1:6" ht="15.75">
      <c r="A60" s="1" t="s">
        <v>198</v>
      </c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7.25">
      <c r="A62" s="1" t="s">
        <v>41</v>
      </c>
      <c r="B62" s="1"/>
      <c r="C62" s="1"/>
      <c r="D62" s="1"/>
      <c r="E62" s="1"/>
      <c r="F62" s="1"/>
    </row>
  </sheetData>
  <sheetProtection/>
  <mergeCells count="2">
    <mergeCell ref="A56:F56"/>
    <mergeCell ref="A58:F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A1" sqref="A1:F5"/>
    </sheetView>
  </sheetViews>
  <sheetFormatPr defaultColWidth="15.77734375" defaultRowHeight="15.75"/>
  <cols>
    <col min="1" max="1" width="49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49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46</v>
      </c>
    </row>
    <row r="5" spans="1:6" ht="15.75">
      <c r="A5" s="1"/>
      <c r="B5" s="1"/>
      <c r="C5" s="1"/>
      <c r="D5" s="1"/>
      <c r="E5" s="1"/>
      <c r="F5" s="1"/>
    </row>
    <row r="6" spans="1:6" ht="17.25">
      <c r="A6" s="1" t="s">
        <v>40</v>
      </c>
      <c r="B6" s="4">
        <f>SUM(B7:B42)</f>
        <v>49194</v>
      </c>
      <c r="C6" s="4">
        <f>SUM(C7:C42)</f>
        <v>44361</v>
      </c>
      <c r="D6" s="4">
        <f>SUM(D7:D42)</f>
        <v>4516</v>
      </c>
      <c r="E6" s="4">
        <f>SUM(E7:E42)</f>
        <v>99</v>
      </c>
      <c r="F6" s="4">
        <f>SUM(F7:F42)</f>
        <v>218</v>
      </c>
    </row>
    <row r="7" spans="1:6" ht="15.75">
      <c r="A7" s="21" t="s">
        <v>50</v>
      </c>
      <c r="B7" s="19">
        <f>SUM(C7:F7)</f>
        <v>290</v>
      </c>
      <c r="C7" s="7">
        <v>130</v>
      </c>
      <c r="D7" s="7">
        <v>156</v>
      </c>
      <c r="E7" s="7">
        <v>1</v>
      </c>
      <c r="F7" s="7">
        <v>3</v>
      </c>
    </row>
    <row r="8" spans="1:6" ht="15.75">
      <c r="A8" s="21" t="s">
        <v>51</v>
      </c>
      <c r="B8" s="19">
        <f aca="true" t="shared" si="0" ref="B8:B21">SUM(C8:F8)</f>
        <v>1148</v>
      </c>
      <c r="C8" s="7">
        <v>178</v>
      </c>
      <c r="D8" s="7">
        <v>967</v>
      </c>
      <c r="E8" s="7">
        <v>3</v>
      </c>
      <c r="F8" s="19">
        <v>0</v>
      </c>
    </row>
    <row r="9" spans="1:6" ht="15.75">
      <c r="A9" s="21" t="s">
        <v>52</v>
      </c>
      <c r="B9" s="19">
        <f t="shared" si="0"/>
        <v>2747</v>
      </c>
      <c r="C9" s="7">
        <v>586</v>
      </c>
      <c r="D9" s="7">
        <v>2160</v>
      </c>
      <c r="E9" s="7">
        <v>1</v>
      </c>
      <c r="F9" s="19">
        <v>0</v>
      </c>
    </row>
    <row r="10" spans="1:6" ht="15.75">
      <c r="A10" s="21" t="s">
        <v>53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</row>
    <row r="11" spans="1:6" ht="15.75">
      <c r="A11" s="21" t="s">
        <v>54</v>
      </c>
      <c r="B11" s="19">
        <f t="shared" si="0"/>
        <v>112</v>
      </c>
      <c r="C11" s="7">
        <v>112</v>
      </c>
      <c r="D11" s="19">
        <v>0</v>
      </c>
      <c r="E11" s="19">
        <v>0</v>
      </c>
      <c r="F11" s="19">
        <v>0</v>
      </c>
    </row>
    <row r="12" spans="1:6" ht="15.75">
      <c r="A12" s="21" t="s">
        <v>55</v>
      </c>
      <c r="B12" s="19">
        <f t="shared" si="0"/>
        <v>306</v>
      </c>
      <c r="C12" s="7">
        <v>79</v>
      </c>
      <c r="D12" s="7">
        <v>217</v>
      </c>
      <c r="E12" s="7">
        <v>10</v>
      </c>
      <c r="F12" s="19">
        <v>0</v>
      </c>
    </row>
    <row r="13" spans="1:6" ht="15.75">
      <c r="A13" s="21" t="s">
        <v>56</v>
      </c>
      <c r="B13" s="19">
        <f t="shared" si="0"/>
        <v>132</v>
      </c>
      <c r="C13" s="7">
        <v>131</v>
      </c>
      <c r="D13" s="19">
        <v>0</v>
      </c>
      <c r="E13" s="19">
        <v>0</v>
      </c>
      <c r="F13" s="7">
        <v>1</v>
      </c>
    </row>
    <row r="14" spans="1:6" ht="15.75">
      <c r="A14" s="21" t="s">
        <v>57</v>
      </c>
      <c r="B14" s="19">
        <f t="shared" si="0"/>
        <v>439</v>
      </c>
      <c r="C14" s="7">
        <v>437</v>
      </c>
      <c r="D14" s="19">
        <v>0</v>
      </c>
      <c r="E14" s="19">
        <v>0</v>
      </c>
      <c r="F14" s="7">
        <v>2</v>
      </c>
    </row>
    <row r="15" spans="1:6" ht="15.75">
      <c r="A15" s="21" t="s">
        <v>58</v>
      </c>
      <c r="B15" s="19">
        <f t="shared" si="0"/>
        <v>87</v>
      </c>
      <c r="C15" s="7">
        <v>86</v>
      </c>
      <c r="D15" s="19">
        <v>0</v>
      </c>
      <c r="E15" s="7">
        <v>1</v>
      </c>
      <c r="F15" s="19">
        <v>0</v>
      </c>
    </row>
    <row r="16" spans="1:6" ht="15.75">
      <c r="A16" s="21" t="s">
        <v>59</v>
      </c>
      <c r="B16" s="19">
        <f t="shared" si="0"/>
        <v>749</v>
      </c>
      <c r="C16" s="7">
        <v>747</v>
      </c>
      <c r="D16" s="19">
        <v>0</v>
      </c>
      <c r="E16" s="7">
        <v>1</v>
      </c>
      <c r="F16" s="7">
        <v>1</v>
      </c>
    </row>
    <row r="17" spans="1:6" ht="15.75">
      <c r="A17" s="21" t="s">
        <v>60</v>
      </c>
      <c r="B17" s="19">
        <f t="shared" si="0"/>
        <v>299</v>
      </c>
      <c r="C17" s="7">
        <v>286</v>
      </c>
      <c r="D17" s="19">
        <v>0</v>
      </c>
      <c r="E17" s="19">
        <v>0</v>
      </c>
      <c r="F17" s="7">
        <v>13</v>
      </c>
    </row>
    <row r="18" spans="1:6" ht="15.75">
      <c r="A18" s="21" t="s">
        <v>61</v>
      </c>
      <c r="B18" s="19">
        <f t="shared" si="0"/>
        <v>48</v>
      </c>
      <c r="C18" s="7">
        <v>26</v>
      </c>
      <c r="D18" s="7">
        <v>22</v>
      </c>
      <c r="E18" s="19">
        <v>0</v>
      </c>
      <c r="F18" s="19">
        <v>0</v>
      </c>
    </row>
    <row r="19" spans="1:6" ht="15.75">
      <c r="A19" s="21" t="s">
        <v>62</v>
      </c>
      <c r="B19" s="19">
        <f t="shared" si="0"/>
        <v>353</v>
      </c>
      <c r="C19" s="7">
        <v>352</v>
      </c>
      <c r="D19" s="19">
        <v>0</v>
      </c>
      <c r="E19" s="19">
        <v>0</v>
      </c>
      <c r="F19" s="7">
        <v>1</v>
      </c>
    </row>
    <row r="20" spans="1:6" ht="15.75">
      <c r="A20" s="21" t="s">
        <v>63</v>
      </c>
      <c r="B20" s="19">
        <f t="shared" si="0"/>
        <v>2815</v>
      </c>
      <c r="C20" s="7">
        <v>2815</v>
      </c>
      <c r="D20" s="19">
        <v>0</v>
      </c>
      <c r="E20" s="19">
        <v>0</v>
      </c>
      <c r="F20" s="19">
        <v>0</v>
      </c>
    </row>
    <row r="21" spans="1:6" ht="15.75">
      <c r="A21" s="21" t="s">
        <v>64</v>
      </c>
      <c r="B21" s="19">
        <f t="shared" si="0"/>
        <v>2705</v>
      </c>
      <c r="C21" s="7">
        <v>2663</v>
      </c>
      <c r="D21" s="19">
        <v>0</v>
      </c>
      <c r="E21" s="19">
        <v>0</v>
      </c>
      <c r="F21" s="7">
        <v>42</v>
      </c>
    </row>
    <row r="22" spans="1:6" ht="15.75">
      <c r="A22" s="21" t="s">
        <v>65</v>
      </c>
      <c r="B22" s="19">
        <f aca="true" t="shared" si="1" ref="B22:B42">SUM(C22:F22)</f>
        <v>1388</v>
      </c>
      <c r="C22" s="7">
        <v>1384</v>
      </c>
      <c r="D22" s="19">
        <v>0</v>
      </c>
      <c r="E22" s="7">
        <v>1</v>
      </c>
      <c r="F22" s="7">
        <v>3</v>
      </c>
    </row>
    <row r="23" spans="1:6" ht="15.75">
      <c r="A23" s="21" t="s">
        <v>66</v>
      </c>
      <c r="B23" s="19">
        <f t="shared" si="1"/>
        <v>575</v>
      </c>
      <c r="C23" s="7">
        <v>50</v>
      </c>
      <c r="D23" s="7">
        <v>525</v>
      </c>
      <c r="E23" s="19">
        <v>0</v>
      </c>
      <c r="F23" s="19">
        <v>0</v>
      </c>
    </row>
    <row r="24" spans="1:6" ht="15.75">
      <c r="A24" s="21" t="s">
        <v>67</v>
      </c>
      <c r="B24" s="19">
        <f>SUM(C24:F24)</f>
        <v>9161</v>
      </c>
      <c r="C24" s="7">
        <v>9091</v>
      </c>
      <c r="D24" s="19">
        <v>0</v>
      </c>
      <c r="E24" s="19">
        <v>0</v>
      </c>
      <c r="F24" s="7">
        <v>70</v>
      </c>
    </row>
    <row r="25" spans="1:6" ht="15.75">
      <c r="A25" s="21" t="s">
        <v>68</v>
      </c>
      <c r="B25" s="19">
        <f t="shared" si="1"/>
        <v>206</v>
      </c>
      <c r="C25" s="7">
        <v>204</v>
      </c>
      <c r="D25" s="19">
        <v>0</v>
      </c>
      <c r="E25" s="19">
        <v>0</v>
      </c>
      <c r="F25" s="7">
        <v>2</v>
      </c>
    </row>
    <row r="26" spans="1:6" ht="15.75">
      <c r="A26" s="21" t="s">
        <v>69</v>
      </c>
      <c r="B26" s="19">
        <f t="shared" si="1"/>
        <v>340</v>
      </c>
      <c r="C26" s="7">
        <v>317</v>
      </c>
      <c r="D26" s="7">
        <v>1</v>
      </c>
      <c r="E26" s="7">
        <v>22</v>
      </c>
      <c r="F26" s="19">
        <v>0</v>
      </c>
    </row>
    <row r="27" spans="1:6" ht="17.25">
      <c r="A27" s="21" t="s">
        <v>84</v>
      </c>
      <c r="B27" s="19">
        <f t="shared" si="1"/>
        <v>20602</v>
      </c>
      <c r="C27" s="7">
        <v>20498</v>
      </c>
      <c r="D27" s="19">
        <v>0</v>
      </c>
      <c r="E27" s="7">
        <v>25</v>
      </c>
      <c r="F27" s="7">
        <v>79</v>
      </c>
    </row>
    <row r="28" spans="1:6" ht="15.75">
      <c r="A28" s="21" t="s">
        <v>70</v>
      </c>
      <c r="B28" s="19">
        <f t="shared" si="1"/>
        <v>226</v>
      </c>
      <c r="C28" s="7">
        <v>225</v>
      </c>
      <c r="D28" s="7">
        <v>1</v>
      </c>
      <c r="E28" s="19">
        <v>0</v>
      </c>
      <c r="F28" s="19">
        <v>0</v>
      </c>
    </row>
    <row r="29" spans="1:6" ht="15.75">
      <c r="A29" s="21" t="s">
        <v>71</v>
      </c>
      <c r="B29" s="19">
        <f>SUM(C29:F29)</f>
        <v>340</v>
      </c>
      <c r="C29" s="7">
        <v>340</v>
      </c>
      <c r="D29" s="19">
        <v>0</v>
      </c>
      <c r="E29" s="19">
        <v>0</v>
      </c>
      <c r="F29" s="19">
        <v>0</v>
      </c>
    </row>
    <row r="30" spans="1:6" ht="15.75">
      <c r="A30" s="21" t="s">
        <v>72</v>
      </c>
      <c r="B30" s="19">
        <f t="shared" si="1"/>
        <v>228</v>
      </c>
      <c r="C30" s="7">
        <v>228</v>
      </c>
      <c r="D30" s="19">
        <v>0</v>
      </c>
      <c r="E30" s="19">
        <v>0</v>
      </c>
      <c r="F30" s="19">
        <v>0</v>
      </c>
    </row>
    <row r="31" spans="1:6" ht="15.75">
      <c r="A31" s="21" t="s">
        <v>73</v>
      </c>
      <c r="B31" s="19">
        <f t="shared" si="1"/>
        <v>96</v>
      </c>
      <c r="C31" s="7">
        <v>95</v>
      </c>
      <c r="D31" s="19">
        <v>0</v>
      </c>
      <c r="E31" s="7">
        <v>1</v>
      </c>
      <c r="F31" s="19">
        <v>0</v>
      </c>
    </row>
    <row r="32" spans="1:6" ht="15.75">
      <c r="A32" s="21" t="s">
        <v>74</v>
      </c>
      <c r="B32" s="19">
        <f t="shared" si="1"/>
        <v>373</v>
      </c>
      <c r="C32" s="7">
        <v>367</v>
      </c>
      <c r="D32" s="19">
        <v>0</v>
      </c>
      <c r="E32" s="7">
        <v>6</v>
      </c>
      <c r="F32" s="19">
        <v>0</v>
      </c>
    </row>
    <row r="33" spans="1:6" ht="15.75">
      <c r="A33" s="21" t="s">
        <v>75</v>
      </c>
      <c r="B33" s="19">
        <f>SUM(C33:F33)</f>
        <v>180</v>
      </c>
      <c r="C33" s="7">
        <v>170</v>
      </c>
      <c r="D33" s="19">
        <v>0</v>
      </c>
      <c r="E33" s="7">
        <v>10</v>
      </c>
      <c r="F33" s="19">
        <v>0</v>
      </c>
    </row>
    <row r="34" spans="1:6" ht="15.75">
      <c r="A34" s="21" t="s">
        <v>76</v>
      </c>
      <c r="B34" s="19">
        <f t="shared" si="1"/>
        <v>156</v>
      </c>
      <c r="C34" s="7">
        <v>156</v>
      </c>
      <c r="D34" s="19">
        <v>0</v>
      </c>
      <c r="E34" s="19">
        <v>0</v>
      </c>
      <c r="F34" s="19">
        <v>0</v>
      </c>
    </row>
    <row r="35" spans="1:6" ht="15.75">
      <c r="A35" s="21" t="s">
        <v>77</v>
      </c>
      <c r="B35" s="19">
        <f t="shared" si="1"/>
        <v>1538</v>
      </c>
      <c r="C35" s="7">
        <v>1523</v>
      </c>
      <c r="D35" s="7">
        <v>4</v>
      </c>
      <c r="E35" s="7">
        <v>10</v>
      </c>
      <c r="F35" s="7">
        <v>1</v>
      </c>
    </row>
    <row r="36" spans="1:6" ht="15.75">
      <c r="A36" s="21" t="s">
        <v>78</v>
      </c>
      <c r="B36" s="19">
        <f t="shared" si="1"/>
        <v>212</v>
      </c>
      <c r="C36" s="7">
        <v>209</v>
      </c>
      <c r="D36" s="19">
        <v>0</v>
      </c>
      <c r="E36" s="7">
        <v>3</v>
      </c>
      <c r="F36" s="19">
        <v>0</v>
      </c>
    </row>
    <row r="37" spans="1:6" ht="15.75">
      <c r="A37" s="21" t="s">
        <v>79</v>
      </c>
      <c r="B37" s="19">
        <f t="shared" si="1"/>
        <v>593</v>
      </c>
      <c r="C37" s="7">
        <v>130</v>
      </c>
      <c r="D37" s="7">
        <v>463</v>
      </c>
      <c r="E37" s="19">
        <v>0</v>
      </c>
      <c r="F37" s="19">
        <v>0</v>
      </c>
    </row>
    <row r="38" spans="1:6" ht="15.75">
      <c r="A38" s="21" t="s">
        <v>80</v>
      </c>
      <c r="B38" s="19">
        <f t="shared" si="1"/>
        <v>433</v>
      </c>
      <c r="C38" s="7">
        <v>433</v>
      </c>
      <c r="D38" s="19">
        <v>0</v>
      </c>
      <c r="E38" s="19">
        <v>0</v>
      </c>
      <c r="F38" s="19">
        <v>0</v>
      </c>
    </row>
    <row r="39" spans="1:6" ht="15.75">
      <c r="A39" s="21" t="s">
        <v>81</v>
      </c>
      <c r="B39" s="19">
        <f t="shared" si="1"/>
        <v>49</v>
      </c>
      <c r="C39" s="7">
        <v>49</v>
      </c>
      <c r="D39" s="19">
        <v>0</v>
      </c>
      <c r="E39" s="19">
        <v>0</v>
      </c>
      <c r="F39" s="19">
        <v>0</v>
      </c>
    </row>
    <row r="40" spans="1:6" ht="15.75">
      <c r="A40" s="21" t="s">
        <v>82</v>
      </c>
      <c r="B40" s="19">
        <f>SUM(C40:F40)</f>
        <v>59</v>
      </c>
      <c r="C40" s="11">
        <v>55</v>
      </c>
      <c r="D40" s="19">
        <v>0</v>
      </c>
      <c r="E40" s="11">
        <v>4</v>
      </c>
      <c r="F40" s="19">
        <v>0</v>
      </c>
    </row>
    <row r="41" spans="1:6" ht="15.75">
      <c r="A41" s="23"/>
      <c r="B41" s="20"/>
      <c r="C41" s="11"/>
      <c r="D41" s="11"/>
      <c r="E41" s="11"/>
      <c r="F41" s="11"/>
    </row>
    <row r="42" spans="1:6" ht="15.75">
      <c r="A42" s="23" t="s">
        <v>83</v>
      </c>
      <c r="B42" s="19">
        <f t="shared" si="1"/>
        <v>209</v>
      </c>
      <c r="C42" s="7">
        <v>209</v>
      </c>
      <c r="D42" s="19">
        <v>0</v>
      </c>
      <c r="E42" s="19">
        <v>0</v>
      </c>
      <c r="F42" s="19">
        <v>0</v>
      </c>
    </row>
    <row r="43" spans="1:6" ht="15.75">
      <c r="A43" s="24"/>
      <c r="B43" s="24"/>
      <c r="C43" s="24"/>
      <c r="D43" s="24"/>
      <c r="E43" s="24"/>
      <c r="F43" s="24"/>
    </row>
    <row r="44" spans="1:6" ht="32.25" customHeight="1">
      <c r="A44" s="29" t="s">
        <v>85</v>
      </c>
      <c r="B44" s="29"/>
      <c r="C44" s="29"/>
      <c r="D44" s="29"/>
      <c r="E44" s="29"/>
      <c r="F44" s="29"/>
    </row>
    <row r="45" ht="15.75">
      <c r="A45" s="1" t="s">
        <v>2</v>
      </c>
    </row>
    <row r="46" spans="1:6" ht="33" customHeight="1">
      <c r="A46" s="29" t="s">
        <v>48</v>
      </c>
      <c r="B46" s="29"/>
      <c r="C46" s="29"/>
      <c r="D46" s="29"/>
      <c r="E46" s="29"/>
      <c r="F46" s="29"/>
    </row>
    <row r="47" ht="15.75">
      <c r="A47" s="1" t="s">
        <v>0</v>
      </c>
    </row>
    <row r="48" ht="15.75">
      <c r="A48" s="1"/>
    </row>
    <row r="49" ht="17.25">
      <c r="A49" s="1" t="s">
        <v>41</v>
      </c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8"/>
    </row>
    <row r="65" ht="15.75">
      <c r="A65" s="18"/>
    </row>
    <row r="66" ht="15.75">
      <c r="A66" s="18"/>
    </row>
    <row r="67" ht="15.75">
      <c r="A67" s="18"/>
    </row>
  </sheetData>
  <sheetProtection/>
  <mergeCells count="2">
    <mergeCell ref="A44:F44"/>
    <mergeCell ref="A46:F46"/>
  </mergeCells>
  <printOptions/>
  <pageMargins left="0.7" right="0.7" top="0.75" bottom="0.75" header="0.3" footer="0.3"/>
  <pageSetup fitToHeight="2" fitToWidth="1" horizontalDpi="1200" verticalDpi="12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A1" sqref="A1:F5"/>
    </sheetView>
  </sheetViews>
  <sheetFormatPr defaultColWidth="15.77734375" defaultRowHeight="15.75"/>
  <cols>
    <col min="1" max="1" width="49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86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46</v>
      </c>
    </row>
    <row r="5" spans="1:6" ht="15.75">
      <c r="A5" s="1"/>
      <c r="B5" s="1"/>
      <c r="C5" s="1"/>
      <c r="D5" s="1"/>
      <c r="E5" s="1"/>
      <c r="F5" s="1"/>
    </row>
    <row r="6" spans="1:6" ht="17.25">
      <c r="A6" s="1" t="s">
        <v>40</v>
      </c>
      <c r="B6" s="4">
        <f>SUM(B7:B44)</f>
        <v>47270</v>
      </c>
      <c r="C6" s="4">
        <f>SUM(C7:C44)</f>
        <v>42562</v>
      </c>
      <c r="D6" s="4">
        <f>SUM(D7:D44)</f>
        <v>4417</v>
      </c>
      <c r="E6" s="4">
        <f>SUM(E7:E44)</f>
        <v>105</v>
      </c>
      <c r="F6" s="4">
        <f>SUM(F7:F44)</f>
        <v>186</v>
      </c>
    </row>
    <row r="7" spans="1:6" ht="15.75">
      <c r="A7" s="21" t="s">
        <v>50</v>
      </c>
      <c r="B7" s="19">
        <f>SUM(C7:F7)</f>
        <v>301</v>
      </c>
      <c r="C7" s="7">
        <v>138</v>
      </c>
      <c r="D7" s="7">
        <v>160</v>
      </c>
      <c r="E7" s="7">
        <v>1</v>
      </c>
      <c r="F7" s="7">
        <v>2</v>
      </c>
    </row>
    <row r="8" spans="1:6" ht="15.75">
      <c r="A8" s="21" t="s">
        <v>51</v>
      </c>
      <c r="B8" s="19">
        <f aca="true" t="shared" si="0" ref="B8:B21">SUM(C8:F8)</f>
        <v>1305</v>
      </c>
      <c r="C8" s="7">
        <v>181</v>
      </c>
      <c r="D8" s="7">
        <v>1123</v>
      </c>
      <c r="E8" s="7">
        <v>1</v>
      </c>
      <c r="F8" s="8">
        <v>0</v>
      </c>
    </row>
    <row r="9" spans="1:6" ht="15.75">
      <c r="A9" s="21" t="s">
        <v>62</v>
      </c>
      <c r="B9" s="19">
        <f t="shared" si="0"/>
        <v>348</v>
      </c>
      <c r="C9" s="7">
        <v>345</v>
      </c>
      <c r="D9" s="8">
        <v>0</v>
      </c>
      <c r="E9" s="8">
        <v>0</v>
      </c>
      <c r="F9" s="7">
        <v>3</v>
      </c>
    </row>
    <row r="10" spans="1:6" ht="15.75">
      <c r="A10" s="21" t="s">
        <v>52</v>
      </c>
      <c r="B10" s="19">
        <f t="shared" si="0"/>
        <v>2660</v>
      </c>
      <c r="C10" s="7">
        <v>595</v>
      </c>
      <c r="D10" s="7">
        <v>2064</v>
      </c>
      <c r="E10" s="7">
        <v>1</v>
      </c>
      <c r="F10" s="8">
        <v>0</v>
      </c>
    </row>
    <row r="11" spans="1:6" ht="15.75">
      <c r="A11" s="21" t="s">
        <v>53</v>
      </c>
      <c r="B11" s="19">
        <f t="shared" si="0"/>
        <v>60</v>
      </c>
      <c r="C11" s="7">
        <v>31</v>
      </c>
      <c r="D11" s="7">
        <v>29</v>
      </c>
      <c r="E11" s="8">
        <v>0</v>
      </c>
      <c r="F11" s="8">
        <v>0</v>
      </c>
    </row>
    <row r="12" spans="1:6" ht="15.75">
      <c r="A12" s="21" t="s">
        <v>54</v>
      </c>
      <c r="B12" s="19">
        <f t="shared" si="0"/>
        <v>116</v>
      </c>
      <c r="C12" s="7">
        <v>116</v>
      </c>
      <c r="D12" s="8">
        <v>0</v>
      </c>
      <c r="E12" s="8">
        <v>0</v>
      </c>
      <c r="F12" s="8">
        <v>0</v>
      </c>
    </row>
    <row r="13" spans="1:6" ht="15.75">
      <c r="A13" s="21" t="s">
        <v>55</v>
      </c>
      <c r="B13" s="19">
        <f t="shared" si="0"/>
        <v>252</v>
      </c>
      <c r="C13" s="7">
        <v>61</v>
      </c>
      <c r="D13" s="7">
        <v>182</v>
      </c>
      <c r="E13" s="7">
        <v>9</v>
      </c>
      <c r="F13" s="8">
        <v>0</v>
      </c>
    </row>
    <row r="14" spans="1:6" ht="15.75">
      <c r="A14" s="21" t="s">
        <v>56</v>
      </c>
      <c r="B14" s="19">
        <f t="shared" si="0"/>
        <v>126</v>
      </c>
      <c r="C14" s="7">
        <v>126</v>
      </c>
      <c r="D14" s="8">
        <v>0</v>
      </c>
      <c r="E14" s="8">
        <v>0</v>
      </c>
      <c r="F14" s="8">
        <v>0</v>
      </c>
    </row>
    <row r="15" spans="1:6" ht="15.75">
      <c r="A15" s="21" t="s">
        <v>57</v>
      </c>
      <c r="B15" s="19">
        <f t="shared" si="0"/>
        <v>437</v>
      </c>
      <c r="C15" s="7">
        <v>433</v>
      </c>
      <c r="D15" s="8">
        <v>0</v>
      </c>
      <c r="E15" s="8">
        <v>0</v>
      </c>
      <c r="F15" s="7">
        <v>4</v>
      </c>
    </row>
    <row r="16" spans="1:6" ht="15.75">
      <c r="A16" s="21" t="s">
        <v>58</v>
      </c>
      <c r="B16" s="19">
        <f t="shared" si="0"/>
        <v>93</v>
      </c>
      <c r="C16" s="7">
        <v>92</v>
      </c>
      <c r="D16" s="8">
        <v>0</v>
      </c>
      <c r="E16" s="7">
        <v>1</v>
      </c>
      <c r="F16" s="8">
        <v>0</v>
      </c>
    </row>
    <row r="17" spans="1:6" ht="15.75">
      <c r="A17" s="21" t="s">
        <v>59</v>
      </c>
      <c r="B17" s="19">
        <f t="shared" si="0"/>
        <v>675</v>
      </c>
      <c r="C17" s="7">
        <v>675</v>
      </c>
      <c r="D17" s="8">
        <v>0</v>
      </c>
      <c r="E17" s="8">
        <v>0</v>
      </c>
      <c r="F17" s="8">
        <v>0</v>
      </c>
    </row>
    <row r="18" spans="1:6" ht="15.75">
      <c r="A18" s="21" t="s">
        <v>60</v>
      </c>
      <c r="B18" s="19">
        <f t="shared" si="0"/>
        <v>282</v>
      </c>
      <c r="C18" s="7">
        <v>271</v>
      </c>
      <c r="D18" s="8">
        <v>0</v>
      </c>
      <c r="E18" s="8">
        <v>0</v>
      </c>
      <c r="F18" s="7">
        <v>11</v>
      </c>
    </row>
    <row r="19" spans="1:6" ht="15.75">
      <c r="A19" s="21" t="s">
        <v>61</v>
      </c>
      <c r="B19" s="19">
        <f t="shared" si="0"/>
        <v>53</v>
      </c>
      <c r="C19" s="7">
        <v>24</v>
      </c>
      <c r="D19" s="7">
        <v>29</v>
      </c>
      <c r="E19" s="8">
        <v>0</v>
      </c>
      <c r="F19" s="8">
        <v>0</v>
      </c>
    </row>
    <row r="20" spans="1:6" ht="15.75">
      <c r="A20" s="21" t="s">
        <v>63</v>
      </c>
      <c r="B20" s="19">
        <f t="shared" si="0"/>
        <v>2743</v>
      </c>
      <c r="C20" s="7">
        <v>2743</v>
      </c>
      <c r="D20" s="8">
        <v>0</v>
      </c>
      <c r="E20" s="8">
        <v>0</v>
      </c>
      <c r="F20" s="8">
        <v>0</v>
      </c>
    </row>
    <row r="21" spans="1:6" ht="15.75">
      <c r="A21" s="21" t="s">
        <v>64</v>
      </c>
      <c r="B21" s="19">
        <f t="shared" si="0"/>
        <v>2502</v>
      </c>
      <c r="C21" s="7">
        <v>2462</v>
      </c>
      <c r="D21" s="8">
        <v>0</v>
      </c>
      <c r="E21" s="8">
        <v>0</v>
      </c>
      <c r="F21" s="7">
        <v>40</v>
      </c>
    </row>
    <row r="22" spans="1:6" ht="15.75">
      <c r="A22" s="21" t="s">
        <v>65</v>
      </c>
      <c r="B22" s="19">
        <f aca="true" t="shared" si="1" ref="B22:B44">SUM(C22:F22)</f>
        <v>1313</v>
      </c>
      <c r="C22" s="7">
        <v>1311</v>
      </c>
      <c r="D22" s="8">
        <v>0</v>
      </c>
      <c r="E22" s="7">
        <v>2</v>
      </c>
      <c r="F22" s="8">
        <v>0</v>
      </c>
    </row>
    <row r="23" spans="1:6" ht="15.75">
      <c r="A23" s="21" t="s">
        <v>71</v>
      </c>
      <c r="B23" s="19">
        <f t="shared" si="1"/>
        <v>319</v>
      </c>
      <c r="C23" s="7">
        <v>319</v>
      </c>
      <c r="D23" s="8">
        <v>0</v>
      </c>
      <c r="E23" s="8">
        <v>0</v>
      </c>
      <c r="F23" s="8">
        <v>0</v>
      </c>
    </row>
    <row r="24" spans="1:6" ht="15.75">
      <c r="A24" s="21" t="s">
        <v>66</v>
      </c>
      <c r="B24" s="19">
        <f t="shared" si="1"/>
        <v>533</v>
      </c>
      <c r="C24" s="7">
        <v>157</v>
      </c>
      <c r="D24" s="7">
        <v>375</v>
      </c>
      <c r="E24" s="8">
        <v>0</v>
      </c>
      <c r="F24" s="7">
        <v>1</v>
      </c>
    </row>
    <row r="25" spans="1:6" ht="15.75">
      <c r="A25" s="21" t="s">
        <v>68</v>
      </c>
      <c r="B25" s="19">
        <f t="shared" si="1"/>
        <v>213</v>
      </c>
      <c r="C25" s="7">
        <v>212</v>
      </c>
      <c r="D25" s="8">
        <v>0</v>
      </c>
      <c r="E25" s="8">
        <v>0</v>
      </c>
      <c r="F25" s="7">
        <v>1</v>
      </c>
    </row>
    <row r="26" spans="1:6" ht="15.75">
      <c r="A26" s="21" t="s">
        <v>69</v>
      </c>
      <c r="B26" s="19">
        <f t="shared" si="1"/>
        <v>361</v>
      </c>
      <c r="C26" s="7">
        <v>340</v>
      </c>
      <c r="D26" s="8">
        <v>0</v>
      </c>
      <c r="E26" s="7">
        <v>21</v>
      </c>
      <c r="F26" s="8">
        <v>0</v>
      </c>
    </row>
    <row r="27" spans="1:6" ht="17.25">
      <c r="A27" s="21" t="s">
        <v>84</v>
      </c>
      <c r="B27" s="19">
        <f t="shared" si="1"/>
        <v>19305</v>
      </c>
      <c r="C27" s="7">
        <v>19205</v>
      </c>
      <c r="D27" s="8">
        <v>0</v>
      </c>
      <c r="E27" s="7">
        <v>37</v>
      </c>
      <c r="F27" s="7">
        <v>63</v>
      </c>
    </row>
    <row r="28" spans="1:6" ht="15.75">
      <c r="A28" s="21" t="s">
        <v>70</v>
      </c>
      <c r="B28" s="19">
        <f t="shared" si="1"/>
        <v>248</v>
      </c>
      <c r="C28" s="7">
        <v>248</v>
      </c>
      <c r="D28" s="8">
        <v>0</v>
      </c>
      <c r="E28" s="8">
        <v>0</v>
      </c>
      <c r="F28" s="8">
        <v>0</v>
      </c>
    </row>
    <row r="29" spans="1:6" ht="15.75">
      <c r="A29" s="21" t="s">
        <v>72</v>
      </c>
      <c r="B29" s="19">
        <f t="shared" si="1"/>
        <v>223</v>
      </c>
      <c r="C29" s="7">
        <v>223</v>
      </c>
      <c r="D29" s="8">
        <v>0</v>
      </c>
      <c r="E29" s="8">
        <v>0</v>
      </c>
      <c r="F29" s="8">
        <v>0</v>
      </c>
    </row>
    <row r="30" spans="1:6" ht="15.75">
      <c r="A30" s="21" t="s">
        <v>73</v>
      </c>
      <c r="B30" s="19">
        <f t="shared" si="1"/>
        <v>110</v>
      </c>
      <c r="C30" s="7">
        <v>108</v>
      </c>
      <c r="D30" s="8">
        <v>0</v>
      </c>
      <c r="E30" s="7">
        <v>2</v>
      </c>
      <c r="F30" s="8">
        <v>0</v>
      </c>
    </row>
    <row r="31" spans="1:6" ht="15.75">
      <c r="A31" s="21" t="s">
        <v>74</v>
      </c>
      <c r="B31" s="19">
        <f t="shared" si="1"/>
        <v>359</v>
      </c>
      <c r="C31" s="7">
        <v>355</v>
      </c>
      <c r="D31" s="8">
        <v>0</v>
      </c>
      <c r="E31" s="7">
        <v>4</v>
      </c>
      <c r="F31" s="8">
        <v>0</v>
      </c>
    </row>
    <row r="32" spans="1:6" ht="15.75">
      <c r="A32" s="21" t="s">
        <v>76</v>
      </c>
      <c r="B32" s="19">
        <f t="shared" si="1"/>
        <v>149</v>
      </c>
      <c r="C32" s="7">
        <v>149</v>
      </c>
      <c r="D32" s="8">
        <v>0</v>
      </c>
      <c r="E32" s="8">
        <v>0</v>
      </c>
      <c r="F32" s="8">
        <v>0</v>
      </c>
    </row>
    <row r="33" spans="1:6" ht="15.75">
      <c r="A33" s="21" t="s">
        <v>75</v>
      </c>
      <c r="B33" s="19">
        <f t="shared" si="1"/>
        <v>171</v>
      </c>
      <c r="C33" s="7">
        <v>165</v>
      </c>
      <c r="D33" s="8">
        <v>0</v>
      </c>
      <c r="E33" s="7">
        <v>6</v>
      </c>
      <c r="F33" s="8">
        <v>0</v>
      </c>
    </row>
    <row r="34" spans="1:6" ht="15.75">
      <c r="A34" s="21" t="s">
        <v>77</v>
      </c>
      <c r="B34" s="19">
        <f t="shared" si="1"/>
        <v>1554</v>
      </c>
      <c r="C34" s="7">
        <v>1542</v>
      </c>
      <c r="D34" s="7">
        <v>1</v>
      </c>
      <c r="E34" s="7">
        <v>10</v>
      </c>
      <c r="F34" s="7">
        <v>1</v>
      </c>
    </row>
    <row r="35" spans="1:6" ht="15.75">
      <c r="A35" s="21" t="s">
        <v>78</v>
      </c>
      <c r="B35" s="19">
        <f t="shared" si="1"/>
        <v>207</v>
      </c>
      <c r="C35" s="7">
        <v>203</v>
      </c>
      <c r="D35" s="8">
        <v>0</v>
      </c>
      <c r="E35" s="7">
        <v>4</v>
      </c>
      <c r="F35" s="8">
        <v>0</v>
      </c>
    </row>
    <row r="36" spans="1:6" ht="15.75">
      <c r="A36" s="21" t="s">
        <v>79</v>
      </c>
      <c r="B36" s="19">
        <f t="shared" si="1"/>
        <v>602</v>
      </c>
      <c r="C36" s="7">
        <v>148</v>
      </c>
      <c r="D36" s="7">
        <v>453</v>
      </c>
      <c r="E36" s="7">
        <v>1</v>
      </c>
      <c r="F36" s="8">
        <v>0</v>
      </c>
    </row>
    <row r="37" spans="1:6" ht="15.75">
      <c r="A37" s="21" t="s">
        <v>80</v>
      </c>
      <c r="B37" s="19">
        <f t="shared" si="1"/>
        <v>60</v>
      </c>
      <c r="C37" s="7">
        <v>57</v>
      </c>
      <c r="D37" s="8">
        <v>0</v>
      </c>
      <c r="E37" s="7">
        <v>3</v>
      </c>
      <c r="F37" s="8">
        <v>0</v>
      </c>
    </row>
    <row r="38" spans="1:6" ht="15.75">
      <c r="A38" s="21" t="s">
        <v>81</v>
      </c>
      <c r="B38" s="19">
        <f t="shared" si="1"/>
        <v>449</v>
      </c>
      <c r="C38" s="7">
        <v>449</v>
      </c>
      <c r="D38" s="8">
        <v>0</v>
      </c>
      <c r="E38" s="8">
        <v>0</v>
      </c>
      <c r="F38" s="8">
        <v>0</v>
      </c>
    </row>
    <row r="39" spans="1:6" ht="15.75">
      <c r="A39" s="21" t="s">
        <v>82</v>
      </c>
      <c r="B39" s="19">
        <f>SUM(C39:F39)</f>
        <v>49</v>
      </c>
      <c r="C39" s="7">
        <v>49</v>
      </c>
      <c r="D39" s="8">
        <v>0</v>
      </c>
      <c r="E39" s="8">
        <v>0</v>
      </c>
      <c r="F39" s="8">
        <v>0</v>
      </c>
    </row>
    <row r="40" spans="1:6" ht="15.75">
      <c r="A40" s="21" t="s">
        <v>67</v>
      </c>
      <c r="B40" s="19">
        <f t="shared" si="1"/>
        <v>8878</v>
      </c>
      <c r="C40" s="7">
        <v>8817</v>
      </c>
      <c r="D40" s="7">
        <v>1</v>
      </c>
      <c r="E40" s="8">
        <v>0</v>
      </c>
      <c r="F40" s="7">
        <v>60</v>
      </c>
    </row>
    <row r="41" spans="1:6" ht="15.75">
      <c r="A41" s="21"/>
      <c r="B41" s="19"/>
      <c r="C41" s="6"/>
      <c r="D41" s="6"/>
      <c r="E41" s="6"/>
      <c r="F41" s="6"/>
    </row>
    <row r="42" spans="1:6" ht="15.75">
      <c r="A42" s="21" t="s">
        <v>87</v>
      </c>
      <c r="B42" s="19">
        <f t="shared" si="1"/>
        <v>6</v>
      </c>
      <c r="C42" s="7">
        <v>4</v>
      </c>
      <c r="D42" s="8">
        <v>0</v>
      </c>
      <c r="E42" s="7">
        <v>2</v>
      </c>
      <c r="F42" s="8">
        <v>0</v>
      </c>
    </row>
    <row r="43" spans="1:6" ht="15.75">
      <c r="A43" s="23"/>
      <c r="B43" s="20"/>
      <c r="C43" s="6"/>
      <c r="D43" s="6"/>
      <c r="E43" s="6"/>
      <c r="F43" s="6"/>
    </row>
    <row r="44" spans="1:6" ht="15.75">
      <c r="A44" s="23" t="s">
        <v>83</v>
      </c>
      <c r="B44" s="19">
        <f t="shared" si="1"/>
        <v>208</v>
      </c>
      <c r="C44" s="7">
        <v>208</v>
      </c>
      <c r="D44" s="8">
        <v>0</v>
      </c>
      <c r="E44" s="8">
        <v>0</v>
      </c>
      <c r="F44" s="8">
        <v>0</v>
      </c>
    </row>
    <row r="45" spans="1:6" ht="15.75">
      <c r="A45" s="24"/>
      <c r="B45" s="24"/>
      <c r="C45" s="24"/>
      <c r="D45" s="24"/>
      <c r="E45" s="24"/>
      <c r="F45" s="24"/>
    </row>
    <row r="46" spans="1:6" ht="33" customHeight="1">
      <c r="A46" s="29" t="s">
        <v>85</v>
      </c>
      <c r="B46" s="29"/>
      <c r="C46" s="29"/>
      <c r="D46" s="29"/>
      <c r="E46" s="29"/>
      <c r="F46" s="29"/>
    </row>
    <row r="47" ht="15.75">
      <c r="A47" s="1" t="s">
        <v>2</v>
      </c>
    </row>
    <row r="48" spans="1:6" ht="30.75" customHeight="1">
      <c r="A48" s="29" t="s">
        <v>48</v>
      </c>
      <c r="B48" s="29"/>
      <c r="C48" s="29"/>
      <c r="D48" s="29"/>
      <c r="E48" s="29"/>
      <c r="F48" s="29"/>
    </row>
    <row r="49" ht="15.75">
      <c r="A49" s="1" t="s">
        <v>0</v>
      </c>
    </row>
    <row r="50" ht="15.75">
      <c r="A50" s="1"/>
    </row>
    <row r="51" ht="17.25">
      <c r="A51" s="1" t="s">
        <v>41</v>
      </c>
    </row>
  </sheetData>
  <sheetProtection/>
  <mergeCells count="2">
    <mergeCell ref="A46:F46"/>
    <mergeCell ref="A48:F48"/>
  </mergeCells>
  <printOptions/>
  <pageMargins left="0.7" right="0.7" top="0.75" bottom="0.75" header="0.3" footer="0.3"/>
  <pageSetup fitToHeight="2" fitToWidth="1" horizontalDpi="1200" verticalDpi="12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A1" sqref="A1:F5"/>
    </sheetView>
  </sheetViews>
  <sheetFormatPr defaultColWidth="15.77734375" defaultRowHeight="15.75"/>
  <cols>
    <col min="1" max="1" width="49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88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46</v>
      </c>
    </row>
    <row r="5" spans="1:6" ht="15.75">
      <c r="A5" s="1"/>
      <c r="B5" s="1"/>
      <c r="C5" s="1"/>
      <c r="D5" s="1"/>
      <c r="E5" s="1"/>
      <c r="F5" s="1"/>
    </row>
    <row r="6" spans="1:6" ht="17.25">
      <c r="A6" s="1" t="s">
        <v>40</v>
      </c>
      <c r="B6" s="4">
        <f>SUM(B7:B46)</f>
        <v>46916</v>
      </c>
      <c r="C6" s="4">
        <f>SUM(C7:C46)</f>
        <v>41402</v>
      </c>
      <c r="D6" s="4">
        <f>SUM(D7:D46)</f>
        <v>5170</v>
      </c>
      <c r="E6" s="4">
        <f>SUM(E7:E46)</f>
        <v>183</v>
      </c>
      <c r="F6" s="4">
        <f>SUM(F7:F46)</f>
        <v>161</v>
      </c>
    </row>
    <row r="7" spans="1:6" ht="15.75">
      <c r="A7" s="21" t="s">
        <v>50</v>
      </c>
      <c r="B7" s="19">
        <f>SUM(C7:F7)</f>
        <v>310</v>
      </c>
      <c r="C7" s="7">
        <v>146</v>
      </c>
      <c r="D7" s="7">
        <v>163</v>
      </c>
      <c r="E7" s="7">
        <v>1</v>
      </c>
      <c r="F7" s="8">
        <v>0</v>
      </c>
    </row>
    <row r="8" spans="1:6" ht="15.75">
      <c r="A8" s="21" t="s">
        <v>51</v>
      </c>
      <c r="B8" s="19">
        <f aca="true" t="shared" si="0" ref="B8:B21">SUM(C8:F8)</f>
        <v>2297</v>
      </c>
      <c r="C8" s="7">
        <v>292</v>
      </c>
      <c r="D8" s="7">
        <v>2001</v>
      </c>
      <c r="E8" s="7">
        <v>2</v>
      </c>
      <c r="F8" s="7">
        <v>2</v>
      </c>
    </row>
    <row r="9" spans="1:6" ht="15.75">
      <c r="A9" s="21" t="s">
        <v>62</v>
      </c>
      <c r="B9" s="19">
        <f t="shared" si="0"/>
        <v>349</v>
      </c>
      <c r="C9" s="7">
        <v>349</v>
      </c>
      <c r="D9" s="8">
        <v>0</v>
      </c>
      <c r="E9" s="8">
        <v>0</v>
      </c>
      <c r="F9" s="8">
        <v>0</v>
      </c>
    </row>
    <row r="10" spans="1:6" ht="15.75">
      <c r="A10" s="21" t="s">
        <v>52</v>
      </c>
      <c r="B10" s="19">
        <f t="shared" si="0"/>
        <v>2510</v>
      </c>
      <c r="C10" s="7">
        <v>597</v>
      </c>
      <c r="D10" s="7">
        <v>1912</v>
      </c>
      <c r="E10" s="7">
        <v>1</v>
      </c>
      <c r="F10" s="8">
        <v>0</v>
      </c>
    </row>
    <row r="11" spans="1:6" ht="15.75">
      <c r="A11" s="21" t="s">
        <v>53</v>
      </c>
      <c r="B11" s="19">
        <f t="shared" si="0"/>
        <v>63</v>
      </c>
      <c r="C11" s="7">
        <v>30</v>
      </c>
      <c r="D11" s="7">
        <v>33</v>
      </c>
      <c r="E11" s="8">
        <v>0</v>
      </c>
      <c r="F11" s="8">
        <v>0</v>
      </c>
    </row>
    <row r="12" spans="1:6" ht="15.75">
      <c r="A12" s="21" t="s">
        <v>54</v>
      </c>
      <c r="B12" s="19">
        <f t="shared" si="0"/>
        <v>110</v>
      </c>
      <c r="C12" s="7">
        <v>110</v>
      </c>
      <c r="D12" s="8">
        <v>0</v>
      </c>
      <c r="E12" s="8">
        <v>0</v>
      </c>
      <c r="F12" s="8">
        <v>0</v>
      </c>
    </row>
    <row r="13" spans="1:6" ht="15.75">
      <c r="A13" s="21" t="s">
        <v>55</v>
      </c>
      <c r="B13" s="19">
        <f t="shared" si="0"/>
        <v>269</v>
      </c>
      <c r="C13" s="7">
        <v>63</v>
      </c>
      <c r="D13" s="7">
        <v>195</v>
      </c>
      <c r="E13" s="7">
        <v>11</v>
      </c>
      <c r="F13" s="8">
        <v>0</v>
      </c>
    </row>
    <row r="14" spans="1:6" ht="15.75">
      <c r="A14" s="21" t="s">
        <v>56</v>
      </c>
      <c r="B14" s="19">
        <f t="shared" si="0"/>
        <v>140</v>
      </c>
      <c r="C14" s="7">
        <v>140</v>
      </c>
      <c r="D14" s="8">
        <v>0</v>
      </c>
      <c r="E14" s="8">
        <v>0</v>
      </c>
      <c r="F14" s="8">
        <v>0</v>
      </c>
    </row>
    <row r="15" spans="1:6" ht="15.75">
      <c r="A15" s="21" t="s">
        <v>57</v>
      </c>
      <c r="B15" s="19">
        <f t="shared" si="0"/>
        <v>429</v>
      </c>
      <c r="C15" s="7">
        <v>423</v>
      </c>
      <c r="D15" s="8">
        <v>0</v>
      </c>
      <c r="E15" s="8">
        <v>0</v>
      </c>
      <c r="F15" s="7">
        <v>6</v>
      </c>
    </row>
    <row r="16" spans="1:6" ht="15.75">
      <c r="A16" s="21" t="s">
        <v>58</v>
      </c>
      <c r="B16" s="19">
        <f t="shared" si="0"/>
        <v>85</v>
      </c>
      <c r="C16" s="7">
        <v>84</v>
      </c>
      <c r="D16" s="8">
        <v>0</v>
      </c>
      <c r="E16" s="7">
        <v>1</v>
      </c>
      <c r="F16" s="8">
        <v>0</v>
      </c>
    </row>
    <row r="17" spans="1:6" ht="15.75">
      <c r="A17" s="21" t="s">
        <v>59</v>
      </c>
      <c r="B17" s="19">
        <f t="shared" si="0"/>
        <v>671</v>
      </c>
      <c r="C17" s="7">
        <v>669</v>
      </c>
      <c r="D17" s="7">
        <v>1</v>
      </c>
      <c r="E17" s="8">
        <v>0</v>
      </c>
      <c r="F17" s="7">
        <v>1</v>
      </c>
    </row>
    <row r="18" spans="1:6" ht="15.75">
      <c r="A18" s="21" t="s">
        <v>60</v>
      </c>
      <c r="B18" s="19">
        <f t="shared" si="0"/>
        <v>269</v>
      </c>
      <c r="C18" s="7">
        <v>258</v>
      </c>
      <c r="D18" s="8">
        <v>0</v>
      </c>
      <c r="E18" s="8">
        <v>0</v>
      </c>
      <c r="F18" s="7">
        <v>11</v>
      </c>
    </row>
    <row r="19" spans="1:6" ht="15.75">
      <c r="A19" s="21" t="s">
        <v>61</v>
      </c>
      <c r="B19" s="19">
        <f t="shared" si="0"/>
        <v>72</v>
      </c>
      <c r="C19" s="7">
        <v>22</v>
      </c>
      <c r="D19" s="7">
        <v>50</v>
      </c>
      <c r="E19" s="8">
        <v>0</v>
      </c>
      <c r="F19" s="8">
        <v>0</v>
      </c>
    </row>
    <row r="20" spans="1:6" ht="15.75">
      <c r="A20" s="21" t="s">
        <v>63</v>
      </c>
      <c r="B20" s="19">
        <f t="shared" si="0"/>
        <v>2567</v>
      </c>
      <c r="C20" s="7">
        <v>2567</v>
      </c>
      <c r="D20" s="8">
        <v>0</v>
      </c>
      <c r="E20" s="8">
        <v>0</v>
      </c>
      <c r="F20" s="8">
        <v>0</v>
      </c>
    </row>
    <row r="21" spans="1:6" ht="15.75">
      <c r="A21" s="21" t="s">
        <v>64</v>
      </c>
      <c r="B21" s="19">
        <f t="shared" si="0"/>
        <v>2476</v>
      </c>
      <c r="C21" s="7">
        <v>2466</v>
      </c>
      <c r="D21" s="8">
        <v>0</v>
      </c>
      <c r="E21" s="8">
        <v>0</v>
      </c>
      <c r="F21" s="7">
        <v>10</v>
      </c>
    </row>
    <row r="22" spans="1:6" ht="15.75">
      <c r="A22" s="21" t="s">
        <v>65</v>
      </c>
      <c r="B22" s="19">
        <f aca="true" t="shared" si="1" ref="B22:B46">SUM(C22:F22)</f>
        <v>1273</v>
      </c>
      <c r="C22" s="7">
        <v>1272</v>
      </c>
      <c r="D22" s="8">
        <v>0</v>
      </c>
      <c r="E22" s="7">
        <v>1</v>
      </c>
      <c r="F22" s="8">
        <v>0</v>
      </c>
    </row>
    <row r="23" spans="1:6" ht="15.75">
      <c r="A23" s="21" t="s">
        <v>71</v>
      </c>
      <c r="B23" s="19">
        <f t="shared" si="1"/>
        <v>305</v>
      </c>
      <c r="C23" s="7">
        <v>305</v>
      </c>
      <c r="D23" s="8">
        <v>0</v>
      </c>
      <c r="E23" s="8">
        <v>0</v>
      </c>
      <c r="F23" s="8">
        <v>0</v>
      </c>
    </row>
    <row r="24" spans="1:6" ht="15.75">
      <c r="A24" s="21" t="s">
        <v>89</v>
      </c>
      <c r="B24" s="19">
        <f t="shared" si="1"/>
        <v>452</v>
      </c>
      <c r="C24" s="7">
        <v>104</v>
      </c>
      <c r="D24" s="7">
        <v>348</v>
      </c>
      <c r="E24" s="8">
        <v>0</v>
      </c>
      <c r="F24" s="8">
        <v>0</v>
      </c>
    </row>
    <row r="25" spans="1:6" ht="15.75">
      <c r="A25" s="21" t="s">
        <v>68</v>
      </c>
      <c r="B25" s="19">
        <f t="shared" si="1"/>
        <v>214</v>
      </c>
      <c r="C25" s="7">
        <v>208</v>
      </c>
      <c r="D25" s="8">
        <v>0</v>
      </c>
      <c r="E25" s="7">
        <v>6</v>
      </c>
      <c r="F25" s="8">
        <v>0</v>
      </c>
    </row>
    <row r="26" spans="1:6" ht="15.75">
      <c r="A26" s="21" t="s">
        <v>69</v>
      </c>
      <c r="B26" s="19">
        <f t="shared" si="1"/>
        <v>342</v>
      </c>
      <c r="C26" s="7">
        <v>320</v>
      </c>
      <c r="D26" s="8">
        <v>0</v>
      </c>
      <c r="E26" s="7">
        <v>22</v>
      </c>
      <c r="F26" s="8">
        <v>0</v>
      </c>
    </row>
    <row r="27" spans="1:6" ht="17.25">
      <c r="A27" s="21" t="s">
        <v>84</v>
      </c>
      <c r="B27" s="19">
        <f t="shared" si="1"/>
        <v>18513</v>
      </c>
      <c r="C27" s="7">
        <v>18382</v>
      </c>
      <c r="D27" s="8">
        <v>0</v>
      </c>
      <c r="E27" s="7">
        <v>50</v>
      </c>
      <c r="F27" s="7">
        <v>81</v>
      </c>
    </row>
    <row r="28" spans="1:6" ht="15.75">
      <c r="A28" s="21" t="s">
        <v>70</v>
      </c>
      <c r="B28" s="19">
        <f t="shared" si="1"/>
        <v>248</v>
      </c>
      <c r="C28" s="7">
        <v>248</v>
      </c>
      <c r="D28" s="8">
        <v>0</v>
      </c>
      <c r="E28" s="8">
        <v>0</v>
      </c>
      <c r="F28" s="8">
        <v>0</v>
      </c>
    </row>
    <row r="29" spans="1:6" ht="15.75">
      <c r="A29" s="21" t="s">
        <v>72</v>
      </c>
      <c r="B29" s="19">
        <f t="shared" si="1"/>
        <v>216</v>
      </c>
      <c r="C29" s="7">
        <v>216</v>
      </c>
      <c r="D29" s="8">
        <v>0</v>
      </c>
      <c r="E29" s="8">
        <v>0</v>
      </c>
      <c r="F29" s="8">
        <v>0</v>
      </c>
    </row>
    <row r="30" spans="1:6" ht="15.75">
      <c r="A30" s="21" t="s">
        <v>90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</row>
    <row r="31" spans="1:6" ht="15.75">
      <c r="A31" s="21" t="s">
        <v>73</v>
      </c>
      <c r="B31" s="19">
        <f t="shared" si="1"/>
        <v>108</v>
      </c>
      <c r="C31" s="7">
        <v>106</v>
      </c>
      <c r="D31" s="8">
        <v>0</v>
      </c>
      <c r="E31" s="7">
        <v>2</v>
      </c>
      <c r="F31" s="8">
        <v>0</v>
      </c>
    </row>
    <row r="32" spans="1:6" ht="15.75">
      <c r="A32" s="21" t="s">
        <v>74</v>
      </c>
      <c r="B32" s="19">
        <f t="shared" si="1"/>
        <v>354</v>
      </c>
      <c r="C32" s="7">
        <v>346</v>
      </c>
      <c r="D32" s="8">
        <v>0</v>
      </c>
      <c r="E32" s="7">
        <v>8</v>
      </c>
      <c r="F32" s="8">
        <v>0</v>
      </c>
    </row>
    <row r="33" spans="1:6" ht="15.75">
      <c r="A33" s="21" t="s">
        <v>91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</row>
    <row r="34" spans="1:6" ht="15.75">
      <c r="A34" s="21" t="s">
        <v>76</v>
      </c>
      <c r="B34" s="19">
        <f t="shared" si="1"/>
        <v>184</v>
      </c>
      <c r="C34" s="7">
        <v>184</v>
      </c>
      <c r="D34" s="8">
        <v>0</v>
      </c>
      <c r="E34" s="8">
        <v>0</v>
      </c>
      <c r="F34" s="8">
        <v>0</v>
      </c>
    </row>
    <row r="35" spans="1:6" ht="15.75">
      <c r="A35" s="21" t="s">
        <v>92</v>
      </c>
      <c r="B35" s="19">
        <f t="shared" si="1"/>
        <v>185</v>
      </c>
      <c r="C35" s="7">
        <v>179</v>
      </c>
      <c r="D35" s="8">
        <v>0</v>
      </c>
      <c r="E35" s="7">
        <v>6</v>
      </c>
      <c r="F35" s="8">
        <v>0</v>
      </c>
    </row>
    <row r="36" spans="1:6" ht="15.75">
      <c r="A36" s="21" t="s">
        <v>77</v>
      </c>
      <c r="B36" s="19">
        <f t="shared" si="1"/>
        <v>1633</v>
      </c>
      <c r="C36" s="7">
        <v>1573</v>
      </c>
      <c r="D36" s="7">
        <v>3</v>
      </c>
      <c r="E36" s="7">
        <v>57</v>
      </c>
      <c r="F36" s="8">
        <v>0</v>
      </c>
    </row>
    <row r="37" spans="1:6" ht="15.75">
      <c r="A37" s="21" t="s">
        <v>78</v>
      </c>
      <c r="B37" s="19">
        <f t="shared" si="1"/>
        <v>209</v>
      </c>
      <c r="C37" s="7">
        <v>205</v>
      </c>
      <c r="D37" s="8">
        <v>0</v>
      </c>
      <c r="E37" s="7">
        <v>4</v>
      </c>
      <c r="F37" s="8">
        <v>0</v>
      </c>
    </row>
    <row r="38" spans="1:6" ht="15.75">
      <c r="A38" s="21" t="s">
        <v>79</v>
      </c>
      <c r="B38" s="19">
        <f t="shared" si="1"/>
        <v>629</v>
      </c>
      <c r="C38" s="7">
        <v>158</v>
      </c>
      <c r="D38" s="7">
        <v>464</v>
      </c>
      <c r="E38" s="7">
        <v>7</v>
      </c>
      <c r="F38" s="8">
        <v>0</v>
      </c>
    </row>
    <row r="39" spans="1:6" ht="15.75">
      <c r="A39" s="21" t="s">
        <v>80</v>
      </c>
      <c r="B39" s="19">
        <f t="shared" si="1"/>
        <v>460</v>
      </c>
      <c r="C39" s="7">
        <v>460</v>
      </c>
      <c r="D39" s="8">
        <v>0</v>
      </c>
      <c r="E39" s="8">
        <v>0</v>
      </c>
      <c r="F39" s="8">
        <v>0</v>
      </c>
    </row>
    <row r="40" spans="1:6" ht="15.75">
      <c r="A40" s="21" t="s">
        <v>81</v>
      </c>
      <c r="B40" s="19">
        <f t="shared" si="1"/>
        <v>51</v>
      </c>
      <c r="C40" s="7">
        <v>51</v>
      </c>
      <c r="D40" s="8">
        <v>0</v>
      </c>
      <c r="E40" s="8">
        <v>0</v>
      </c>
      <c r="F40" s="8">
        <v>0</v>
      </c>
    </row>
    <row r="41" spans="1:6" ht="15.75">
      <c r="A41" s="21" t="s">
        <v>82</v>
      </c>
      <c r="B41" s="19">
        <f>SUM(C41:F41)</f>
        <v>58</v>
      </c>
      <c r="C41" s="7">
        <v>56</v>
      </c>
      <c r="D41" s="8">
        <v>0</v>
      </c>
      <c r="E41" s="7">
        <v>2</v>
      </c>
      <c r="F41" s="8">
        <v>0</v>
      </c>
    </row>
    <row r="42" spans="1:6" ht="15.75">
      <c r="A42" s="21" t="s">
        <v>67</v>
      </c>
      <c r="B42" s="19">
        <f t="shared" si="1"/>
        <v>8674</v>
      </c>
      <c r="C42" s="7">
        <v>8624</v>
      </c>
      <c r="D42" s="8">
        <v>0</v>
      </c>
      <c r="E42" s="8">
        <v>0</v>
      </c>
      <c r="F42" s="7">
        <v>50</v>
      </c>
    </row>
    <row r="43" spans="1:6" ht="15.75">
      <c r="A43" s="21"/>
      <c r="B43" s="19"/>
      <c r="C43" s="7"/>
      <c r="D43" s="7"/>
      <c r="E43" s="7"/>
      <c r="F43" s="7"/>
    </row>
    <row r="44" spans="1:6" ht="15.75">
      <c r="A44" s="21" t="s">
        <v>87</v>
      </c>
      <c r="B44" s="19">
        <f t="shared" si="1"/>
        <v>4</v>
      </c>
      <c r="C44" s="7">
        <v>2</v>
      </c>
      <c r="D44" s="8">
        <v>0</v>
      </c>
      <c r="E44" s="7">
        <v>2</v>
      </c>
      <c r="F44" s="8">
        <v>0</v>
      </c>
    </row>
    <row r="45" spans="1:6" ht="15.75">
      <c r="A45" s="23"/>
      <c r="B45" s="20"/>
      <c r="C45" s="7"/>
      <c r="D45" s="7"/>
      <c r="E45" s="7"/>
      <c r="F45" s="7"/>
    </row>
    <row r="46" spans="1:6" ht="15.75">
      <c r="A46" s="23" t="s">
        <v>83</v>
      </c>
      <c r="B46" s="19">
        <f t="shared" si="1"/>
        <v>187</v>
      </c>
      <c r="C46" s="7">
        <v>187</v>
      </c>
      <c r="D46" s="8">
        <v>0</v>
      </c>
      <c r="E46" s="8">
        <v>0</v>
      </c>
      <c r="F46" s="8">
        <v>0</v>
      </c>
    </row>
    <row r="47" spans="1:6" ht="15.75">
      <c r="A47" s="24"/>
      <c r="B47" s="24"/>
      <c r="C47" s="24"/>
      <c r="D47" s="24"/>
      <c r="E47" s="24"/>
      <c r="F47" s="24"/>
    </row>
    <row r="48" spans="1:6" ht="36.75" customHeight="1">
      <c r="A48" s="29" t="s">
        <v>85</v>
      </c>
      <c r="B48" s="29"/>
      <c r="C48" s="29"/>
      <c r="D48" s="29"/>
      <c r="E48" s="29"/>
      <c r="F48" s="29"/>
    </row>
    <row r="49" ht="15.75">
      <c r="A49" s="1" t="s">
        <v>2</v>
      </c>
    </row>
    <row r="50" spans="1:6" ht="33.75" customHeight="1">
      <c r="A50" s="29" t="s">
        <v>48</v>
      </c>
      <c r="B50" s="29"/>
      <c r="C50" s="29"/>
      <c r="D50" s="29"/>
      <c r="E50" s="29"/>
      <c r="F50" s="29"/>
    </row>
    <row r="51" ht="15.75">
      <c r="A51" s="1" t="s">
        <v>0</v>
      </c>
    </row>
    <row r="52" ht="15.75">
      <c r="A52" s="1"/>
    </row>
    <row r="53" ht="17.25">
      <c r="A53" s="1" t="s">
        <v>41</v>
      </c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</sheetData>
  <sheetProtection/>
  <mergeCells count="2">
    <mergeCell ref="A48:F48"/>
    <mergeCell ref="A50:F50"/>
  </mergeCells>
  <printOptions/>
  <pageMargins left="0.7" right="0.7" top="0.75" bottom="0.75" header="0.3" footer="0.3"/>
  <pageSetup fitToHeight="2" fitToWidth="1" horizontalDpi="1200" verticalDpi="12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1">
      <selection activeCell="A1" sqref="A1:F5"/>
    </sheetView>
  </sheetViews>
  <sheetFormatPr defaultColWidth="15.77734375" defaultRowHeight="15.75"/>
  <cols>
    <col min="1" max="1" width="49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93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46</v>
      </c>
    </row>
    <row r="5" spans="1:6" ht="15.75">
      <c r="A5" s="1"/>
      <c r="B5" s="1"/>
      <c r="C5" s="1"/>
      <c r="D5" s="1"/>
      <c r="E5" s="1"/>
      <c r="F5" s="1"/>
    </row>
    <row r="6" spans="1:6" ht="17.25">
      <c r="A6" s="1" t="s">
        <v>40</v>
      </c>
      <c r="B6" s="4">
        <f>SUM(B7:B47)</f>
        <v>48048</v>
      </c>
      <c r="C6" s="4">
        <f>SUM(C7:C47)</f>
        <v>42265</v>
      </c>
      <c r="D6" s="19">
        <f>SUM(D7:D47)</f>
        <v>5365</v>
      </c>
      <c r="E6" s="4">
        <f>SUM(E7:E47)</f>
        <v>193</v>
      </c>
      <c r="F6" s="19">
        <f>SUM(F7:F47)</f>
        <v>225</v>
      </c>
    </row>
    <row r="7" spans="1:6" ht="15.75">
      <c r="A7" s="26" t="s">
        <v>94</v>
      </c>
      <c r="B7" s="19">
        <f>SUM(C7:F7)</f>
        <v>382</v>
      </c>
      <c r="C7" s="5">
        <v>382</v>
      </c>
      <c r="D7" s="19">
        <v>0</v>
      </c>
      <c r="E7" s="19">
        <v>0</v>
      </c>
      <c r="F7" s="19">
        <v>0</v>
      </c>
    </row>
    <row r="8" spans="1:6" ht="15.75">
      <c r="A8" s="26" t="s">
        <v>95</v>
      </c>
      <c r="B8" s="19">
        <f aca="true" t="shared" si="0" ref="B8:B14">SUM(C8:F8)</f>
        <v>336</v>
      </c>
      <c r="C8" s="5">
        <v>152</v>
      </c>
      <c r="D8" s="5">
        <v>183</v>
      </c>
      <c r="E8" s="19">
        <v>1</v>
      </c>
      <c r="F8" s="19">
        <v>0</v>
      </c>
    </row>
    <row r="9" spans="1:6" ht="15.75">
      <c r="A9" s="26" t="s">
        <v>96</v>
      </c>
      <c r="B9" s="19">
        <f t="shared" si="0"/>
        <v>2308</v>
      </c>
      <c r="C9" s="5">
        <v>279</v>
      </c>
      <c r="D9" s="5">
        <v>2025</v>
      </c>
      <c r="E9" s="19">
        <v>4</v>
      </c>
      <c r="F9" s="19">
        <v>0</v>
      </c>
    </row>
    <row r="10" spans="1:6" ht="15.75">
      <c r="A10" s="26" t="s">
        <v>97</v>
      </c>
      <c r="B10" s="19">
        <f t="shared" si="0"/>
        <v>2544</v>
      </c>
      <c r="C10" s="5">
        <v>611</v>
      </c>
      <c r="D10" s="5">
        <v>1932</v>
      </c>
      <c r="E10" s="19">
        <v>1</v>
      </c>
      <c r="F10" s="19">
        <v>0</v>
      </c>
    </row>
    <row r="11" spans="1:6" ht="15.75">
      <c r="A11" s="26" t="s">
        <v>98</v>
      </c>
      <c r="B11" s="19">
        <f t="shared" si="0"/>
        <v>2652</v>
      </c>
      <c r="C11" s="5">
        <v>2652</v>
      </c>
      <c r="D11" s="19">
        <v>0</v>
      </c>
      <c r="E11" s="19">
        <v>0</v>
      </c>
      <c r="F11" s="19">
        <v>0</v>
      </c>
    </row>
    <row r="12" spans="1:6" ht="15.75">
      <c r="A12" s="26" t="s">
        <v>99</v>
      </c>
      <c r="B12" s="19">
        <f t="shared" si="0"/>
        <v>63</v>
      </c>
      <c r="C12" s="5">
        <v>27</v>
      </c>
      <c r="D12" s="5">
        <v>36</v>
      </c>
      <c r="E12" s="19">
        <v>0</v>
      </c>
      <c r="F12" s="19">
        <v>0</v>
      </c>
    </row>
    <row r="13" spans="1:6" ht="15.75">
      <c r="A13" s="26" t="s">
        <v>100</v>
      </c>
      <c r="B13" s="19">
        <f t="shared" si="0"/>
        <v>117</v>
      </c>
      <c r="C13" s="5">
        <v>117</v>
      </c>
      <c r="D13" s="19">
        <v>0</v>
      </c>
      <c r="E13" s="19">
        <v>0</v>
      </c>
      <c r="F13" s="19">
        <v>0</v>
      </c>
    </row>
    <row r="14" spans="1:6" ht="15.75">
      <c r="A14" s="26" t="s">
        <v>101</v>
      </c>
      <c r="B14" s="19">
        <f t="shared" si="0"/>
        <v>272</v>
      </c>
      <c r="C14" s="5">
        <v>61</v>
      </c>
      <c r="D14" s="5">
        <v>198</v>
      </c>
      <c r="E14" s="19">
        <v>13</v>
      </c>
      <c r="F14" s="19">
        <v>0</v>
      </c>
    </row>
    <row r="15" spans="1:6" ht="15.75">
      <c r="A15" s="26" t="s">
        <v>102</v>
      </c>
      <c r="B15" s="19">
        <f aca="true" t="shared" si="1" ref="B15:B22">SUM(C15:F15)</f>
        <v>144</v>
      </c>
      <c r="C15" s="5">
        <v>144</v>
      </c>
      <c r="D15" s="19">
        <v>0</v>
      </c>
      <c r="E15" s="19">
        <v>0</v>
      </c>
      <c r="F15" s="19">
        <v>0</v>
      </c>
    </row>
    <row r="16" spans="1:6" ht="15.75">
      <c r="A16" s="26" t="s">
        <v>103</v>
      </c>
      <c r="B16" s="19">
        <f t="shared" si="1"/>
        <v>457</v>
      </c>
      <c r="C16" s="5">
        <v>432</v>
      </c>
      <c r="D16" s="19">
        <v>0</v>
      </c>
      <c r="E16" s="19">
        <v>20</v>
      </c>
      <c r="F16" s="5">
        <v>5</v>
      </c>
    </row>
    <row r="17" spans="1:6" ht="15.75">
      <c r="A17" s="26" t="s">
        <v>104</v>
      </c>
      <c r="B17" s="19">
        <f t="shared" si="1"/>
        <v>82</v>
      </c>
      <c r="C17" s="5">
        <v>82</v>
      </c>
      <c r="D17" s="19">
        <v>0</v>
      </c>
      <c r="E17" s="19">
        <v>0</v>
      </c>
      <c r="F17" s="19">
        <v>0</v>
      </c>
    </row>
    <row r="18" spans="1:6" ht="15.75">
      <c r="A18" s="26" t="s">
        <v>105</v>
      </c>
      <c r="B18" s="19">
        <f t="shared" si="1"/>
        <v>772</v>
      </c>
      <c r="C18" s="5">
        <v>769</v>
      </c>
      <c r="D18" s="19">
        <v>0</v>
      </c>
      <c r="E18" s="19">
        <v>1</v>
      </c>
      <c r="F18" s="5">
        <v>2</v>
      </c>
    </row>
    <row r="19" spans="1:6" ht="15.75">
      <c r="A19" s="26" t="s">
        <v>106</v>
      </c>
      <c r="B19" s="19">
        <f t="shared" si="1"/>
        <v>267</v>
      </c>
      <c r="C19" s="5">
        <v>257</v>
      </c>
      <c r="D19" s="19">
        <v>0</v>
      </c>
      <c r="E19" s="19">
        <v>0</v>
      </c>
      <c r="F19" s="5">
        <v>10</v>
      </c>
    </row>
    <row r="20" spans="1:6" ht="15.75">
      <c r="A20" s="26" t="s">
        <v>107</v>
      </c>
      <c r="B20" s="19">
        <f t="shared" si="1"/>
        <v>85</v>
      </c>
      <c r="C20" s="5">
        <v>25</v>
      </c>
      <c r="D20" s="5">
        <v>60</v>
      </c>
      <c r="E20" s="19">
        <v>0</v>
      </c>
      <c r="F20" s="19">
        <v>0</v>
      </c>
    </row>
    <row r="21" spans="1:6" ht="15.75">
      <c r="A21" s="26" t="s">
        <v>108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</row>
    <row r="22" spans="1:6" ht="15.75">
      <c r="A22" s="26" t="s">
        <v>109</v>
      </c>
      <c r="B22" s="19">
        <f t="shared" si="1"/>
        <v>473</v>
      </c>
      <c r="C22" s="5">
        <v>47</v>
      </c>
      <c r="D22" s="5">
        <v>426</v>
      </c>
      <c r="E22" s="19">
        <v>0</v>
      </c>
      <c r="F22" s="19">
        <v>0</v>
      </c>
    </row>
    <row r="23" spans="1:6" ht="15.75">
      <c r="A23" s="26" t="s">
        <v>110</v>
      </c>
      <c r="B23" s="19">
        <f aca="true" t="shared" si="2" ref="B23:B43">SUM(C23:F23)</f>
        <v>211</v>
      </c>
      <c r="C23" s="5">
        <v>210</v>
      </c>
      <c r="D23" s="19">
        <v>0</v>
      </c>
      <c r="E23" s="19">
        <v>0</v>
      </c>
      <c r="F23" s="5">
        <v>1</v>
      </c>
    </row>
    <row r="24" spans="1:6" ht="15.75">
      <c r="A24" s="26" t="s">
        <v>111</v>
      </c>
      <c r="B24" s="19">
        <f t="shared" si="2"/>
        <v>374</v>
      </c>
      <c r="C24" s="5">
        <v>349</v>
      </c>
      <c r="D24" s="19">
        <v>0</v>
      </c>
      <c r="E24" s="19">
        <v>25</v>
      </c>
      <c r="F24" s="19">
        <v>0</v>
      </c>
    </row>
    <row r="25" spans="1:6" ht="17.25">
      <c r="A25" s="26" t="s">
        <v>131</v>
      </c>
      <c r="B25" s="19">
        <f t="shared" si="2"/>
        <v>18525</v>
      </c>
      <c r="C25" s="5">
        <v>18398</v>
      </c>
      <c r="D25" s="19">
        <v>0</v>
      </c>
      <c r="E25" s="19">
        <v>37</v>
      </c>
      <c r="F25" s="5">
        <v>90</v>
      </c>
    </row>
    <row r="26" spans="1:6" ht="15.75">
      <c r="A26" s="26" t="s">
        <v>112</v>
      </c>
      <c r="B26" s="19">
        <f t="shared" si="2"/>
        <v>338</v>
      </c>
      <c r="C26" s="5">
        <v>338</v>
      </c>
      <c r="D26" s="19">
        <v>0</v>
      </c>
      <c r="E26" s="19">
        <v>0</v>
      </c>
      <c r="F26" s="19">
        <v>0</v>
      </c>
    </row>
    <row r="27" spans="1:6" ht="15.75">
      <c r="A27" s="26" t="s">
        <v>113</v>
      </c>
      <c r="B27" s="19">
        <f t="shared" si="2"/>
        <v>217</v>
      </c>
      <c r="C27" s="5">
        <v>217</v>
      </c>
      <c r="D27" s="19">
        <v>0</v>
      </c>
      <c r="E27" s="19">
        <v>0</v>
      </c>
      <c r="F27" s="19">
        <v>0</v>
      </c>
    </row>
    <row r="28" spans="1:6" ht="15.75">
      <c r="A28" s="26" t="s">
        <v>114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</row>
    <row r="29" spans="1:6" ht="15.75">
      <c r="A29" s="26" t="s">
        <v>115</v>
      </c>
      <c r="B29" s="19">
        <f t="shared" si="2"/>
        <v>110</v>
      </c>
      <c r="C29" s="5">
        <v>108</v>
      </c>
      <c r="D29" s="19">
        <v>0</v>
      </c>
      <c r="E29" s="19">
        <v>2</v>
      </c>
      <c r="F29" s="19">
        <v>0</v>
      </c>
    </row>
    <row r="30" spans="1:6" ht="15.75">
      <c r="A30" s="26" t="s">
        <v>116</v>
      </c>
      <c r="B30" s="19">
        <f t="shared" si="2"/>
        <v>354</v>
      </c>
      <c r="C30" s="5">
        <v>348</v>
      </c>
      <c r="D30" s="19">
        <v>0</v>
      </c>
      <c r="E30" s="19">
        <v>6</v>
      </c>
      <c r="F30" s="19">
        <v>0</v>
      </c>
    </row>
    <row r="31" spans="1:6" ht="15.75">
      <c r="A31" s="26" t="s">
        <v>117</v>
      </c>
      <c r="B31" s="19">
        <f t="shared" si="2"/>
        <v>2540</v>
      </c>
      <c r="C31" s="5">
        <v>2500</v>
      </c>
      <c r="D31" s="19">
        <v>0</v>
      </c>
      <c r="E31" s="19">
        <v>0</v>
      </c>
      <c r="F31" s="5">
        <v>40</v>
      </c>
    </row>
    <row r="32" spans="1:6" ht="15.75">
      <c r="A32" s="26" t="s">
        <v>118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</row>
    <row r="33" spans="1:6" ht="15.75">
      <c r="A33" s="26" t="s">
        <v>119</v>
      </c>
      <c r="B33" s="19">
        <f t="shared" si="2"/>
        <v>187</v>
      </c>
      <c r="C33" s="5">
        <v>181</v>
      </c>
      <c r="D33" s="19">
        <v>0</v>
      </c>
      <c r="E33" s="19">
        <v>6</v>
      </c>
      <c r="F33" s="19">
        <v>0</v>
      </c>
    </row>
    <row r="34" spans="1:6" ht="15.75">
      <c r="A34" s="26" t="s">
        <v>120</v>
      </c>
      <c r="B34" s="19">
        <f t="shared" si="2"/>
        <v>199</v>
      </c>
      <c r="C34" s="5">
        <v>199</v>
      </c>
      <c r="D34" s="19">
        <v>0</v>
      </c>
      <c r="E34" s="19">
        <v>0</v>
      </c>
      <c r="F34" s="19">
        <v>0</v>
      </c>
    </row>
    <row r="35" spans="1:6" ht="15.75">
      <c r="A35" s="26" t="s">
        <v>121</v>
      </c>
      <c r="B35" s="19">
        <f t="shared" si="2"/>
        <v>1511</v>
      </c>
      <c r="C35" s="5">
        <v>1451</v>
      </c>
      <c r="D35" s="5">
        <v>3</v>
      </c>
      <c r="E35" s="19">
        <v>57</v>
      </c>
      <c r="F35" s="19">
        <v>0</v>
      </c>
    </row>
    <row r="36" spans="1:6" ht="15.75">
      <c r="A36" s="26" t="s">
        <v>122</v>
      </c>
      <c r="B36" s="19">
        <f t="shared" si="2"/>
        <v>214</v>
      </c>
      <c r="C36" s="5">
        <v>211</v>
      </c>
      <c r="D36" s="19">
        <v>0</v>
      </c>
      <c r="E36" s="19">
        <v>3</v>
      </c>
      <c r="F36" s="19">
        <v>0</v>
      </c>
    </row>
    <row r="37" spans="1:6" ht="15.75">
      <c r="A37" s="26" t="s">
        <v>123</v>
      </c>
      <c r="B37" s="19">
        <f t="shared" si="2"/>
        <v>1256</v>
      </c>
      <c r="C37" s="5">
        <v>1256</v>
      </c>
      <c r="D37" s="19">
        <v>0</v>
      </c>
      <c r="E37" s="19">
        <v>0</v>
      </c>
      <c r="F37" s="19">
        <v>0</v>
      </c>
    </row>
    <row r="38" spans="1:6" ht="15.75">
      <c r="A38" s="26" t="s">
        <v>124</v>
      </c>
      <c r="B38" s="19">
        <f t="shared" si="2"/>
        <v>677</v>
      </c>
      <c r="C38" s="5">
        <v>163</v>
      </c>
      <c r="D38" s="5">
        <v>502</v>
      </c>
      <c r="E38" s="19">
        <v>12</v>
      </c>
      <c r="F38" s="19">
        <v>0</v>
      </c>
    </row>
    <row r="39" spans="1:6" ht="15.75">
      <c r="A39" s="26" t="s">
        <v>125</v>
      </c>
      <c r="B39" s="19">
        <f t="shared" si="2"/>
        <v>316</v>
      </c>
      <c r="C39" s="5">
        <v>316</v>
      </c>
      <c r="D39" s="19">
        <v>0</v>
      </c>
      <c r="E39" s="19">
        <v>0</v>
      </c>
      <c r="F39" s="19">
        <v>0</v>
      </c>
    </row>
    <row r="40" spans="1:6" ht="15.75">
      <c r="A40" s="26" t="s">
        <v>126</v>
      </c>
      <c r="B40" s="19">
        <f t="shared" si="2"/>
        <v>468</v>
      </c>
      <c r="C40" s="5">
        <v>467</v>
      </c>
      <c r="D40" s="19">
        <v>0</v>
      </c>
      <c r="E40" s="19">
        <v>1</v>
      </c>
      <c r="F40" s="19">
        <v>0</v>
      </c>
    </row>
    <row r="41" spans="1:6" ht="15.75">
      <c r="A41" s="26" t="s">
        <v>127</v>
      </c>
      <c r="B41" s="19">
        <f t="shared" si="2"/>
        <v>64</v>
      </c>
      <c r="C41" s="5">
        <v>64</v>
      </c>
      <c r="D41" s="19">
        <v>0</v>
      </c>
      <c r="E41" s="19">
        <v>0</v>
      </c>
      <c r="F41" s="19">
        <v>0</v>
      </c>
    </row>
    <row r="42" spans="1:6" ht="15.75">
      <c r="A42" s="26" t="s">
        <v>128</v>
      </c>
      <c r="B42" s="19">
        <f t="shared" si="2"/>
        <v>9276</v>
      </c>
      <c r="C42" s="25">
        <v>9199</v>
      </c>
      <c r="D42" s="19">
        <v>0</v>
      </c>
      <c r="E42" s="19">
        <v>0</v>
      </c>
      <c r="F42" s="25">
        <v>77</v>
      </c>
    </row>
    <row r="43" spans="1:6" ht="15.75">
      <c r="A43" s="26" t="s">
        <v>129</v>
      </c>
      <c r="B43" s="19">
        <f t="shared" si="2"/>
        <v>53</v>
      </c>
      <c r="C43" s="5">
        <v>51</v>
      </c>
      <c r="D43" s="19">
        <v>0</v>
      </c>
      <c r="E43" s="19">
        <v>2</v>
      </c>
      <c r="F43" s="19">
        <v>0</v>
      </c>
    </row>
    <row r="44" spans="1:6" ht="15.75">
      <c r="A44" s="22"/>
      <c r="B44" s="5"/>
      <c r="C44" s="25"/>
      <c r="D44" s="25"/>
      <c r="E44" s="20"/>
      <c r="F44" s="25"/>
    </row>
    <row r="45" spans="1:6" ht="15.75">
      <c r="A45" s="22" t="s">
        <v>130</v>
      </c>
      <c r="B45" s="19">
        <f>SUM(C45:F45)</f>
        <v>199</v>
      </c>
      <c r="C45" s="5">
        <v>199</v>
      </c>
      <c r="D45" s="19">
        <v>0</v>
      </c>
      <c r="E45" s="19">
        <v>0</v>
      </c>
      <c r="F45" s="19">
        <v>0</v>
      </c>
    </row>
    <row r="46" spans="1:6" ht="15.75">
      <c r="A46" s="22"/>
      <c r="B46" s="19"/>
      <c r="C46" s="25"/>
      <c r="D46" s="25"/>
      <c r="E46" s="20"/>
      <c r="F46" s="25"/>
    </row>
    <row r="47" spans="1:6" ht="15.75">
      <c r="A47" s="22" t="s">
        <v>87</v>
      </c>
      <c r="B47" s="19">
        <f>SUM(C47:F47)</f>
        <v>5</v>
      </c>
      <c r="C47" s="19">
        <v>3</v>
      </c>
      <c r="D47" s="19">
        <v>0</v>
      </c>
      <c r="E47" s="19">
        <v>2</v>
      </c>
      <c r="F47" s="19">
        <v>0</v>
      </c>
    </row>
    <row r="48" spans="1:6" ht="15.75">
      <c r="A48" s="24"/>
      <c r="B48" s="24"/>
      <c r="C48" s="24"/>
      <c r="D48" s="24"/>
      <c r="E48" s="24"/>
      <c r="F48" s="24"/>
    </row>
    <row r="49" spans="1:6" ht="33.75" customHeight="1">
      <c r="A49" s="29" t="s">
        <v>85</v>
      </c>
      <c r="B49" s="29"/>
      <c r="C49" s="29"/>
      <c r="D49" s="29"/>
      <c r="E49" s="29"/>
      <c r="F49" s="29"/>
    </row>
    <row r="50" ht="15.75">
      <c r="A50" s="1" t="s">
        <v>2</v>
      </c>
    </row>
    <row r="51" spans="1:6" ht="33" customHeight="1">
      <c r="A51" s="29" t="s">
        <v>132</v>
      </c>
      <c r="B51" s="29"/>
      <c r="C51" s="29"/>
      <c r="D51" s="29"/>
      <c r="E51" s="29"/>
      <c r="F51" s="29"/>
    </row>
    <row r="52" ht="15.75">
      <c r="A52" s="1" t="s">
        <v>0</v>
      </c>
    </row>
    <row r="53" ht="15.75">
      <c r="A53" s="1"/>
    </row>
    <row r="54" ht="17.25">
      <c r="A54" s="1" t="s">
        <v>41</v>
      </c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</sheetData>
  <sheetProtection/>
  <mergeCells count="2">
    <mergeCell ref="A49:F49"/>
    <mergeCell ref="A51:F51"/>
  </mergeCells>
  <printOptions/>
  <pageMargins left="0.7" right="0.7" top="0.75" bottom="0.75" header="0.3" footer="0.3"/>
  <pageSetup fitToHeight="2" fitToWidth="1" horizontalDpi="1200" verticalDpi="12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">
      <selection activeCell="A1" sqref="A1:F5"/>
    </sheetView>
  </sheetViews>
  <sheetFormatPr defaultColWidth="15.77734375" defaultRowHeight="15.75"/>
  <cols>
    <col min="1" max="1" width="49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133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46</v>
      </c>
    </row>
    <row r="5" spans="1:6" ht="15.75">
      <c r="A5" s="1"/>
      <c r="B5" s="1"/>
      <c r="C5" s="1"/>
      <c r="D5" s="1"/>
      <c r="E5" s="1"/>
      <c r="F5" s="1"/>
    </row>
    <row r="6" spans="1:6" ht="17.25">
      <c r="A6" s="1" t="s">
        <v>40</v>
      </c>
      <c r="B6" s="4">
        <f>SUM(B7:B49)</f>
        <v>51500</v>
      </c>
      <c r="C6" s="4">
        <f>SUM(C7:C49)</f>
        <v>44832</v>
      </c>
      <c r="D6" s="19">
        <f>SUM(D7:D49)</f>
        <v>6158</v>
      </c>
      <c r="E6" s="4">
        <f>SUM(E7:E49)</f>
        <v>218</v>
      </c>
      <c r="F6" s="19">
        <f>SUM(F7:F49)</f>
        <v>292</v>
      </c>
    </row>
    <row r="7" spans="1:6" ht="15.75">
      <c r="A7" s="22" t="s">
        <v>94</v>
      </c>
      <c r="B7" s="19">
        <f>SUM(C7:F7)</f>
        <v>414</v>
      </c>
      <c r="C7" s="5">
        <v>414</v>
      </c>
      <c r="D7" s="19">
        <v>0</v>
      </c>
      <c r="E7" s="19">
        <v>0</v>
      </c>
      <c r="F7" s="19">
        <v>0</v>
      </c>
    </row>
    <row r="8" spans="1:6" ht="15.75">
      <c r="A8" s="22" t="s">
        <v>95</v>
      </c>
      <c r="B8" s="19">
        <f aca="true" t="shared" si="0" ref="B8:B14">SUM(C8:F8)</f>
        <v>374</v>
      </c>
      <c r="C8" s="5">
        <v>154</v>
      </c>
      <c r="D8" s="5">
        <v>220</v>
      </c>
      <c r="E8" s="19">
        <v>0</v>
      </c>
      <c r="F8" s="19">
        <v>0</v>
      </c>
    </row>
    <row r="9" spans="1:6" ht="15.75">
      <c r="A9" s="22" t="s">
        <v>96</v>
      </c>
      <c r="B9" s="19">
        <f t="shared" si="0"/>
        <v>2427</v>
      </c>
      <c r="C9" s="5">
        <v>290</v>
      </c>
      <c r="D9" s="5">
        <v>2129</v>
      </c>
      <c r="E9" s="19">
        <v>8</v>
      </c>
      <c r="F9" s="19">
        <v>0</v>
      </c>
    </row>
    <row r="10" spans="1:6" ht="15.75">
      <c r="A10" s="22" t="s">
        <v>97</v>
      </c>
      <c r="B10" s="19">
        <f t="shared" si="0"/>
        <v>2609</v>
      </c>
      <c r="C10" s="5">
        <v>601</v>
      </c>
      <c r="D10" s="5">
        <v>2006</v>
      </c>
      <c r="E10" s="19">
        <v>1</v>
      </c>
      <c r="F10" s="5">
        <v>1</v>
      </c>
    </row>
    <row r="11" spans="1:6" ht="15.75">
      <c r="A11" s="22" t="s">
        <v>98</v>
      </c>
      <c r="B11" s="19">
        <f t="shared" si="0"/>
        <v>2866</v>
      </c>
      <c r="C11" s="5">
        <v>2866</v>
      </c>
      <c r="D11" s="19">
        <v>0</v>
      </c>
      <c r="E11" s="19">
        <v>0</v>
      </c>
      <c r="F11" s="19">
        <v>0</v>
      </c>
    </row>
    <row r="12" spans="1:6" ht="15.75">
      <c r="A12" s="22" t="s">
        <v>99</v>
      </c>
      <c r="B12" s="19">
        <f t="shared" si="0"/>
        <v>78</v>
      </c>
      <c r="C12" s="5">
        <v>35</v>
      </c>
      <c r="D12" s="19">
        <v>43</v>
      </c>
      <c r="E12" s="19">
        <v>0</v>
      </c>
      <c r="F12" s="19">
        <v>0</v>
      </c>
    </row>
    <row r="13" spans="1:6" ht="15.75">
      <c r="A13" s="22" t="s">
        <v>100</v>
      </c>
      <c r="B13" s="19">
        <f t="shared" si="0"/>
        <v>135</v>
      </c>
      <c r="C13" s="27">
        <v>135</v>
      </c>
      <c r="D13" s="19">
        <v>0</v>
      </c>
      <c r="E13" s="19">
        <v>0</v>
      </c>
      <c r="F13" s="19">
        <v>0</v>
      </c>
    </row>
    <row r="14" spans="1:6" ht="15.75">
      <c r="A14" s="22" t="s">
        <v>101</v>
      </c>
      <c r="B14" s="19">
        <f t="shared" si="0"/>
        <v>286</v>
      </c>
      <c r="C14" s="5">
        <v>61</v>
      </c>
      <c r="D14" s="5">
        <v>215</v>
      </c>
      <c r="E14" s="19">
        <v>10</v>
      </c>
      <c r="F14" s="19">
        <v>0</v>
      </c>
    </row>
    <row r="15" spans="1:6" ht="15.75">
      <c r="A15" s="22" t="s">
        <v>102</v>
      </c>
      <c r="B15" s="19">
        <f aca="true" t="shared" si="1" ref="B15:B22">SUM(C15:F15)</f>
        <v>154</v>
      </c>
      <c r="C15" s="5">
        <v>154</v>
      </c>
      <c r="D15" s="19">
        <v>0</v>
      </c>
      <c r="E15" s="19">
        <v>0</v>
      </c>
      <c r="F15" s="19">
        <v>0</v>
      </c>
    </row>
    <row r="16" spans="1:6" ht="15.75">
      <c r="A16" s="22" t="s">
        <v>134</v>
      </c>
      <c r="B16" s="19">
        <f t="shared" si="1"/>
        <v>512</v>
      </c>
      <c r="C16" s="5">
        <v>453</v>
      </c>
      <c r="D16" s="19">
        <v>0</v>
      </c>
      <c r="E16" s="19">
        <v>22</v>
      </c>
      <c r="F16" s="19">
        <v>37</v>
      </c>
    </row>
    <row r="17" spans="1:6" ht="15.75">
      <c r="A17" s="22" t="s">
        <v>104</v>
      </c>
      <c r="B17" s="19">
        <f t="shared" si="1"/>
        <v>85</v>
      </c>
      <c r="C17" s="5">
        <v>85</v>
      </c>
      <c r="D17" s="19">
        <v>0</v>
      </c>
      <c r="E17" s="19">
        <v>0</v>
      </c>
      <c r="F17" s="19">
        <v>0</v>
      </c>
    </row>
    <row r="18" spans="1:6" ht="15.75">
      <c r="A18" s="22" t="s">
        <v>105</v>
      </c>
      <c r="B18" s="19">
        <f t="shared" si="1"/>
        <v>861</v>
      </c>
      <c r="C18" s="5">
        <v>847</v>
      </c>
      <c r="D18" s="19">
        <v>0</v>
      </c>
      <c r="E18" s="19">
        <v>11</v>
      </c>
      <c r="F18" s="19">
        <v>3</v>
      </c>
    </row>
    <row r="19" spans="1:6" ht="15.75">
      <c r="A19" s="22" t="s">
        <v>106</v>
      </c>
      <c r="B19" s="19">
        <f t="shared" si="1"/>
        <v>282</v>
      </c>
      <c r="C19" s="5">
        <v>271</v>
      </c>
      <c r="D19" s="19">
        <v>0</v>
      </c>
      <c r="E19" s="19">
        <v>0</v>
      </c>
      <c r="F19" s="5">
        <v>11</v>
      </c>
    </row>
    <row r="20" spans="1:6" ht="15.75">
      <c r="A20" s="22" t="s">
        <v>107</v>
      </c>
      <c r="B20" s="19">
        <f t="shared" si="1"/>
        <v>98</v>
      </c>
      <c r="C20" s="5">
        <v>26</v>
      </c>
      <c r="D20" s="5">
        <v>72</v>
      </c>
      <c r="E20" s="19">
        <v>0</v>
      </c>
      <c r="F20" s="19">
        <v>0</v>
      </c>
    </row>
    <row r="21" spans="1:6" ht="15.75">
      <c r="A21" s="22" t="s">
        <v>108</v>
      </c>
      <c r="B21" s="19">
        <f t="shared" si="1"/>
        <v>73</v>
      </c>
      <c r="C21" s="5">
        <v>27</v>
      </c>
      <c r="D21" s="5">
        <v>46</v>
      </c>
      <c r="E21" s="19">
        <v>0</v>
      </c>
      <c r="F21" s="19">
        <v>0</v>
      </c>
    </row>
    <row r="22" spans="1:6" ht="15.75">
      <c r="A22" s="22" t="s">
        <v>109</v>
      </c>
      <c r="B22" s="19">
        <f t="shared" si="1"/>
        <v>945</v>
      </c>
      <c r="C22" s="5">
        <v>75</v>
      </c>
      <c r="D22" s="5">
        <v>870</v>
      </c>
      <c r="E22" s="19">
        <v>0</v>
      </c>
      <c r="F22" s="19">
        <v>0</v>
      </c>
    </row>
    <row r="23" spans="1:6" ht="15.75">
      <c r="A23" s="22" t="s">
        <v>110</v>
      </c>
      <c r="B23" s="19">
        <f aca="true" t="shared" si="2" ref="B23:B30">SUM(C23:F23)</f>
        <v>209</v>
      </c>
      <c r="C23" s="5">
        <v>208</v>
      </c>
      <c r="D23" s="19">
        <v>0</v>
      </c>
      <c r="E23" s="19">
        <v>0</v>
      </c>
      <c r="F23" s="5">
        <v>1</v>
      </c>
    </row>
    <row r="24" spans="1:6" ht="15.75">
      <c r="A24" s="22" t="s">
        <v>111</v>
      </c>
      <c r="B24" s="19">
        <f t="shared" si="2"/>
        <v>377</v>
      </c>
      <c r="C24" s="5">
        <v>353</v>
      </c>
      <c r="D24" s="19">
        <v>0</v>
      </c>
      <c r="E24" s="19">
        <v>24</v>
      </c>
      <c r="F24" s="19">
        <v>0</v>
      </c>
    </row>
    <row r="25" spans="1:6" ht="17.25">
      <c r="A25" s="22" t="s">
        <v>131</v>
      </c>
      <c r="B25" s="19">
        <f t="shared" si="2"/>
        <v>19359</v>
      </c>
      <c r="C25" s="5">
        <v>19224</v>
      </c>
      <c r="D25" s="19">
        <v>0</v>
      </c>
      <c r="E25" s="19">
        <v>47</v>
      </c>
      <c r="F25" s="5">
        <v>88</v>
      </c>
    </row>
    <row r="26" spans="1:6" ht="15.75">
      <c r="A26" s="22" t="s">
        <v>112</v>
      </c>
      <c r="B26" s="19">
        <f t="shared" si="2"/>
        <v>358</v>
      </c>
      <c r="C26" s="5">
        <v>358</v>
      </c>
      <c r="D26" s="19">
        <v>0</v>
      </c>
      <c r="E26" s="19">
        <v>0</v>
      </c>
      <c r="F26" s="19">
        <v>0</v>
      </c>
    </row>
    <row r="27" spans="1:6" ht="15.75">
      <c r="A27" s="26" t="s">
        <v>135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</row>
    <row r="28" spans="1:6" ht="15.75">
      <c r="A28" s="22" t="s">
        <v>113</v>
      </c>
      <c r="B28" s="19">
        <f t="shared" si="2"/>
        <v>228</v>
      </c>
      <c r="C28" s="5">
        <v>228</v>
      </c>
      <c r="D28" s="19">
        <v>0</v>
      </c>
      <c r="E28" s="19">
        <v>0</v>
      </c>
      <c r="F28" s="19">
        <v>0</v>
      </c>
    </row>
    <row r="29" spans="1:6" ht="15.75">
      <c r="A29" s="22" t="s">
        <v>114</v>
      </c>
      <c r="B29" s="19">
        <f t="shared" si="2"/>
        <v>1992</v>
      </c>
      <c r="C29" s="5">
        <v>1992</v>
      </c>
      <c r="D29" s="19">
        <v>0</v>
      </c>
      <c r="E29" s="19">
        <v>0</v>
      </c>
      <c r="F29" s="19">
        <v>0</v>
      </c>
    </row>
    <row r="30" spans="1:6" ht="15.75">
      <c r="A30" s="22" t="s">
        <v>115</v>
      </c>
      <c r="B30" s="19">
        <f t="shared" si="2"/>
        <v>135</v>
      </c>
      <c r="C30" s="5">
        <v>133</v>
      </c>
      <c r="D30" s="19">
        <v>0</v>
      </c>
      <c r="E30" s="19">
        <v>2</v>
      </c>
      <c r="F30" s="19">
        <v>0</v>
      </c>
    </row>
    <row r="31" spans="1:6" ht="15.75">
      <c r="A31" s="22" t="s">
        <v>116</v>
      </c>
      <c r="B31" s="19">
        <f aca="true" t="shared" si="3" ref="B31:B38">SUM(C31:F31)</f>
        <v>377</v>
      </c>
      <c r="C31" s="5">
        <v>371</v>
      </c>
      <c r="D31" s="19">
        <v>0</v>
      </c>
      <c r="E31" s="19">
        <v>6</v>
      </c>
      <c r="F31" s="19">
        <v>0</v>
      </c>
    </row>
    <row r="32" spans="1:6" ht="15.75">
      <c r="A32" s="22" t="s">
        <v>136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</row>
    <row r="33" spans="1:6" ht="15.75">
      <c r="A33" s="22" t="s">
        <v>137</v>
      </c>
      <c r="B33" s="19">
        <f t="shared" si="3"/>
        <v>2635</v>
      </c>
      <c r="C33" s="5">
        <v>2589</v>
      </c>
      <c r="D33" s="19">
        <v>0</v>
      </c>
      <c r="E33" s="19">
        <v>0</v>
      </c>
      <c r="F33" s="19">
        <v>46</v>
      </c>
    </row>
    <row r="34" spans="1:6" ht="15.75">
      <c r="A34" s="22" t="s">
        <v>118</v>
      </c>
      <c r="B34" s="19">
        <f t="shared" si="3"/>
        <v>1050</v>
      </c>
      <c r="C34" s="5">
        <v>1050</v>
      </c>
      <c r="D34" s="19">
        <v>0</v>
      </c>
      <c r="E34" s="19">
        <v>0</v>
      </c>
      <c r="F34" s="19">
        <v>0</v>
      </c>
    </row>
    <row r="35" spans="1:6" ht="15.75">
      <c r="A35" s="22" t="s">
        <v>119</v>
      </c>
      <c r="B35" s="19">
        <f t="shared" si="3"/>
        <v>173</v>
      </c>
      <c r="C35" s="5">
        <v>168</v>
      </c>
      <c r="D35" s="19">
        <v>0</v>
      </c>
      <c r="E35" s="19">
        <v>5</v>
      </c>
      <c r="F35" s="19">
        <v>0</v>
      </c>
    </row>
    <row r="36" spans="1:6" ht="15.75">
      <c r="A36" s="22" t="s">
        <v>138</v>
      </c>
      <c r="B36" s="19">
        <f t="shared" si="3"/>
        <v>208</v>
      </c>
      <c r="C36" s="5">
        <v>208</v>
      </c>
      <c r="D36" s="19">
        <v>0</v>
      </c>
      <c r="E36" s="19">
        <v>0</v>
      </c>
      <c r="F36" s="19">
        <v>0</v>
      </c>
    </row>
    <row r="37" spans="1:6" ht="15.75">
      <c r="A37" s="22" t="s">
        <v>121</v>
      </c>
      <c r="B37" s="19">
        <f t="shared" si="3"/>
        <v>1810</v>
      </c>
      <c r="C37" s="5">
        <v>1749</v>
      </c>
      <c r="D37" s="5">
        <v>2</v>
      </c>
      <c r="E37" s="19">
        <v>59</v>
      </c>
      <c r="F37" s="19">
        <v>0</v>
      </c>
    </row>
    <row r="38" spans="1:6" ht="15.75">
      <c r="A38" s="22" t="s">
        <v>122</v>
      </c>
      <c r="B38" s="19">
        <f t="shared" si="3"/>
        <v>242</v>
      </c>
      <c r="C38" s="27">
        <v>238</v>
      </c>
      <c r="D38" s="19">
        <v>0</v>
      </c>
      <c r="E38" s="28">
        <v>4</v>
      </c>
      <c r="F38" s="19">
        <v>0</v>
      </c>
    </row>
    <row r="39" spans="1:6" ht="15.75">
      <c r="A39" s="22" t="s">
        <v>139</v>
      </c>
      <c r="B39" s="19">
        <f aca="true" t="shared" si="4" ref="B39:B45">SUM(C39:F39)</f>
        <v>1329</v>
      </c>
      <c r="C39" s="5">
        <v>1329</v>
      </c>
      <c r="D39" s="19">
        <v>0</v>
      </c>
      <c r="E39" s="19">
        <v>0</v>
      </c>
      <c r="F39" s="19">
        <v>0</v>
      </c>
    </row>
    <row r="40" spans="1:6" ht="15.75">
      <c r="A40" s="22" t="s">
        <v>124</v>
      </c>
      <c r="B40" s="19">
        <f t="shared" si="4"/>
        <v>752</v>
      </c>
      <c r="C40" s="5">
        <v>181</v>
      </c>
      <c r="D40" s="5">
        <v>555</v>
      </c>
      <c r="E40" s="19">
        <v>16</v>
      </c>
      <c r="F40" s="19">
        <v>0</v>
      </c>
    </row>
    <row r="41" spans="1:6" ht="15.75">
      <c r="A41" s="22" t="s">
        <v>140</v>
      </c>
      <c r="B41" s="19">
        <f t="shared" si="4"/>
        <v>335</v>
      </c>
      <c r="C41" s="5">
        <v>335</v>
      </c>
      <c r="D41" s="19">
        <v>0</v>
      </c>
      <c r="E41" s="19">
        <v>0</v>
      </c>
      <c r="F41" s="19">
        <v>0</v>
      </c>
    </row>
    <row r="42" spans="1:6" ht="15.75">
      <c r="A42" s="22" t="s">
        <v>126</v>
      </c>
      <c r="B42" s="19">
        <f t="shared" si="4"/>
        <v>511</v>
      </c>
      <c r="C42" s="5">
        <v>511</v>
      </c>
      <c r="D42" s="19">
        <v>0</v>
      </c>
      <c r="E42" s="19">
        <v>0</v>
      </c>
      <c r="F42" s="19">
        <v>0</v>
      </c>
    </row>
    <row r="43" spans="1:6" ht="15.75">
      <c r="A43" s="22" t="s">
        <v>127</v>
      </c>
      <c r="B43" s="19">
        <f t="shared" si="4"/>
        <v>62</v>
      </c>
      <c r="C43" s="5">
        <v>62</v>
      </c>
      <c r="D43" s="19">
        <v>0</v>
      </c>
      <c r="E43" s="19">
        <v>0</v>
      </c>
      <c r="F43" s="19">
        <v>0</v>
      </c>
    </row>
    <row r="44" spans="1:6" ht="15.75">
      <c r="A44" s="22" t="s">
        <v>141</v>
      </c>
      <c r="B44" s="19">
        <f t="shared" si="4"/>
        <v>6897</v>
      </c>
      <c r="C44" s="25">
        <v>6792</v>
      </c>
      <c r="D44" s="19">
        <v>0</v>
      </c>
      <c r="E44" s="19">
        <v>0</v>
      </c>
      <c r="F44" s="25">
        <v>105</v>
      </c>
    </row>
    <row r="45" spans="1:6" ht="15.75">
      <c r="A45" s="22" t="s">
        <v>129</v>
      </c>
      <c r="B45" s="19">
        <f t="shared" si="4"/>
        <v>62</v>
      </c>
      <c r="C45" s="25">
        <v>60</v>
      </c>
      <c r="D45" s="19">
        <v>0</v>
      </c>
      <c r="E45" s="20">
        <v>2</v>
      </c>
      <c r="F45" s="19">
        <v>0</v>
      </c>
    </row>
    <row r="46" spans="1:6" ht="15.75">
      <c r="A46" s="22"/>
      <c r="B46" s="5"/>
      <c r="C46" s="25"/>
      <c r="D46" s="25"/>
      <c r="E46" s="20"/>
      <c r="F46" s="25"/>
    </row>
    <row r="47" spans="1:6" ht="15.75">
      <c r="A47" s="22" t="s">
        <v>130</v>
      </c>
      <c r="B47" s="19">
        <f>SUM(C47:F47)</f>
        <v>197</v>
      </c>
      <c r="C47" s="5">
        <v>197</v>
      </c>
      <c r="D47" s="19">
        <v>0</v>
      </c>
      <c r="E47" s="19">
        <v>0</v>
      </c>
      <c r="F47" s="19">
        <v>0</v>
      </c>
    </row>
    <row r="48" spans="1:6" ht="15.75">
      <c r="A48" s="22"/>
      <c r="B48" s="19"/>
      <c r="C48" s="25"/>
      <c r="D48" s="25"/>
      <c r="E48" s="20"/>
      <c r="F48" s="25"/>
    </row>
    <row r="49" spans="1:6" ht="15.75">
      <c r="A49" s="22" t="s">
        <v>87</v>
      </c>
      <c r="B49" s="19">
        <f>SUM(C49:F49)</f>
        <v>3</v>
      </c>
      <c r="C49" s="19">
        <v>2</v>
      </c>
      <c r="D49" s="19">
        <v>0</v>
      </c>
      <c r="E49" s="20">
        <v>1</v>
      </c>
      <c r="F49" s="19">
        <v>0</v>
      </c>
    </row>
    <row r="50" spans="1:6" ht="15.75">
      <c r="A50" s="24"/>
      <c r="B50" s="24"/>
      <c r="C50" s="24"/>
      <c r="D50" s="24"/>
      <c r="E50" s="24"/>
      <c r="F50" s="24"/>
    </row>
    <row r="51" spans="1:6" ht="31.5" customHeight="1">
      <c r="A51" s="29" t="s">
        <v>142</v>
      </c>
      <c r="B51" s="29"/>
      <c r="C51" s="29"/>
      <c r="D51" s="29"/>
      <c r="E51" s="29"/>
      <c r="F51" s="29"/>
    </row>
    <row r="52" ht="15.75">
      <c r="A52" s="1" t="s">
        <v>2</v>
      </c>
    </row>
    <row r="53" spans="1:6" ht="37.5" customHeight="1">
      <c r="A53" s="29" t="s">
        <v>143</v>
      </c>
      <c r="B53" s="29"/>
      <c r="C53" s="29"/>
      <c r="D53" s="29"/>
      <c r="E53" s="29"/>
      <c r="F53" s="29"/>
    </row>
    <row r="54" ht="15.75">
      <c r="A54" s="1" t="s">
        <v>0</v>
      </c>
    </row>
    <row r="55" ht="15.75">
      <c r="A55" s="1"/>
    </row>
    <row r="56" ht="17.25">
      <c r="A56" s="1" t="s">
        <v>41</v>
      </c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</sheetData>
  <sheetProtection/>
  <mergeCells count="2">
    <mergeCell ref="A51:F51"/>
    <mergeCell ref="A53:F53"/>
  </mergeCells>
  <printOptions/>
  <pageMargins left="0.7" right="0.7" top="0.75" bottom="0.75" header="0.3" footer="0.3"/>
  <pageSetup fitToHeight="2" fitToWidth="1" horizontalDpi="1200" verticalDpi="12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">
      <selection activeCell="A1" sqref="A1:F5"/>
    </sheetView>
  </sheetViews>
  <sheetFormatPr defaultColWidth="15.77734375" defaultRowHeight="15.75"/>
  <cols>
    <col min="1" max="1" width="49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144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46</v>
      </c>
    </row>
    <row r="5" spans="1:6" ht="15.75">
      <c r="A5" s="1"/>
      <c r="B5" s="1"/>
      <c r="C5" s="1"/>
      <c r="D5" s="1"/>
      <c r="E5" s="1"/>
      <c r="F5" s="1"/>
    </row>
    <row r="6" spans="1:6" ht="17.25">
      <c r="A6" s="1" t="s">
        <v>40</v>
      </c>
      <c r="B6" s="4">
        <f>SUM(B7:B49)</f>
        <v>60900</v>
      </c>
      <c r="C6" s="4">
        <f>SUM(C7:C49)</f>
        <v>51578</v>
      </c>
      <c r="D6" s="19">
        <f>SUM(D7:D49)</f>
        <v>8364</v>
      </c>
      <c r="E6" s="4">
        <f>SUM(E7:E49)</f>
        <v>375</v>
      </c>
      <c r="F6" s="19">
        <f>SUM(F7:F49)</f>
        <v>583</v>
      </c>
    </row>
    <row r="7" spans="1:6" ht="15.75">
      <c r="A7" s="22" t="s">
        <v>94</v>
      </c>
      <c r="B7" s="19">
        <f>SUM(C7:F7)</f>
        <v>509</v>
      </c>
      <c r="C7" s="5">
        <v>505</v>
      </c>
      <c r="D7" s="19">
        <v>0</v>
      </c>
      <c r="E7" s="19">
        <v>0</v>
      </c>
      <c r="F7" s="5">
        <v>4</v>
      </c>
    </row>
    <row r="8" spans="1:6" ht="15.75">
      <c r="A8" s="22" t="s">
        <v>145</v>
      </c>
      <c r="B8" s="19">
        <f aca="true" t="shared" si="0" ref="B8:B14">SUM(C8:F8)</f>
        <v>455</v>
      </c>
      <c r="C8" s="5">
        <v>165</v>
      </c>
      <c r="D8" s="5">
        <v>289</v>
      </c>
      <c r="E8" s="19">
        <v>1</v>
      </c>
      <c r="F8" s="19">
        <v>0</v>
      </c>
    </row>
    <row r="9" spans="1:6" ht="15.75">
      <c r="A9" s="22" t="s">
        <v>96</v>
      </c>
      <c r="B9" s="19">
        <f t="shared" si="0"/>
        <v>2199</v>
      </c>
      <c r="C9" s="5">
        <v>342</v>
      </c>
      <c r="D9" s="5">
        <v>1847</v>
      </c>
      <c r="E9" s="19">
        <v>10</v>
      </c>
      <c r="F9" s="19">
        <v>0</v>
      </c>
    </row>
    <row r="10" spans="1:6" ht="15.75">
      <c r="A10" s="22" t="s">
        <v>97</v>
      </c>
      <c r="B10" s="19">
        <f t="shared" si="0"/>
        <v>2711</v>
      </c>
      <c r="C10" s="5">
        <v>522</v>
      </c>
      <c r="D10" s="5">
        <v>2188</v>
      </c>
      <c r="E10" s="19">
        <v>0</v>
      </c>
      <c r="F10" s="5">
        <v>1</v>
      </c>
    </row>
    <row r="11" spans="1:6" ht="15.75">
      <c r="A11" s="22" t="s">
        <v>98</v>
      </c>
      <c r="B11" s="19">
        <f t="shared" si="0"/>
        <v>3470</v>
      </c>
      <c r="C11" s="5">
        <v>3470</v>
      </c>
      <c r="D11" s="19">
        <v>0</v>
      </c>
      <c r="E11" s="19">
        <v>0</v>
      </c>
      <c r="F11" s="19">
        <v>0</v>
      </c>
    </row>
    <row r="12" spans="1:6" ht="15.75">
      <c r="A12" s="22" t="s">
        <v>99</v>
      </c>
      <c r="B12" s="19">
        <f t="shared" si="0"/>
        <v>116</v>
      </c>
      <c r="C12" s="5">
        <v>54</v>
      </c>
      <c r="D12" s="5">
        <v>62</v>
      </c>
      <c r="E12" s="19">
        <v>0</v>
      </c>
      <c r="F12" s="19">
        <v>0</v>
      </c>
    </row>
    <row r="13" spans="1:6" ht="15.75">
      <c r="A13" s="22" t="s">
        <v>100</v>
      </c>
      <c r="B13" s="19">
        <f t="shared" si="0"/>
        <v>153</v>
      </c>
      <c r="C13" s="27">
        <v>153</v>
      </c>
      <c r="D13" s="19">
        <v>0</v>
      </c>
      <c r="E13" s="19">
        <v>0</v>
      </c>
      <c r="F13" s="19">
        <v>0</v>
      </c>
    </row>
    <row r="14" spans="1:6" ht="15.75">
      <c r="A14" s="22" t="s">
        <v>101</v>
      </c>
      <c r="B14" s="19">
        <f t="shared" si="0"/>
        <v>336</v>
      </c>
      <c r="C14" s="5">
        <v>60</v>
      </c>
      <c r="D14" s="5">
        <v>264</v>
      </c>
      <c r="E14" s="19">
        <v>12</v>
      </c>
      <c r="F14" s="19">
        <v>0</v>
      </c>
    </row>
    <row r="15" spans="1:6" ht="15.75">
      <c r="A15" s="22" t="s">
        <v>102</v>
      </c>
      <c r="B15" s="19">
        <f aca="true" t="shared" si="1" ref="B15:B22">SUM(C15:F15)</f>
        <v>177</v>
      </c>
      <c r="C15" s="5">
        <v>177</v>
      </c>
      <c r="D15" s="19">
        <v>0</v>
      </c>
      <c r="E15" s="19">
        <v>0</v>
      </c>
      <c r="F15" s="19">
        <v>0</v>
      </c>
    </row>
    <row r="16" spans="1:6" ht="15.75">
      <c r="A16" s="22" t="s">
        <v>134</v>
      </c>
      <c r="B16" s="19">
        <f t="shared" si="1"/>
        <v>555</v>
      </c>
      <c r="C16" s="5">
        <v>527</v>
      </c>
      <c r="D16" s="19">
        <v>0</v>
      </c>
      <c r="E16" s="19">
        <v>28</v>
      </c>
      <c r="F16" s="19">
        <v>0</v>
      </c>
    </row>
    <row r="17" spans="1:6" ht="15.75">
      <c r="A17" s="22" t="s">
        <v>104</v>
      </c>
      <c r="B17" s="19">
        <f t="shared" si="1"/>
        <v>92</v>
      </c>
      <c r="C17" s="5">
        <v>92</v>
      </c>
      <c r="D17" s="19">
        <v>0</v>
      </c>
      <c r="E17" s="19">
        <v>0</v>
      </c>
      <c r="F17" s="19">
        <v>0</v>
      </c>
    </row>
    <row r="18" spans="1:6" ht="15.75">
      <c r="A18" s="22" t="s">
        <v>105</v>
      </c>
      <c r="B18" s="19">
        <f t="shared" si="1"/>
        <v>1075</v>
      </c>
      <c r="C18" s="5">
        <v>1052</v>
      </c>
      <c r="D18" s="19">
        <v>0</v>
      </c>
      <c r="E18" s="19">
        <v>23</v>
      </c>
      <c r="F18" s="19">
        <v>0</v>
      </c>
    </row>
    <row r="19" spans="1:6" ht="15.75">
      <c r="A19" s="22" t="s">
        <v>106</v>
      </c>
      <c r="B19" s="19">
        <f t="shared" si="1"/>
        <v>322</v>
      </c>
      <c r="C19" s="5">
        <v>313</v>
      </c>
      <c r="D19" s="19">
        <v>0</v>
      </c>
      <c r="E19" s="19">
        <v>0</v>
      </c>
      <c r="F19" s="5">
        <v>9</v>
      </c>
    </row>
    <row r="20" spans="1:6" ht="15.75">
      <c r="A20" s="22" t="s">
        <v>107</v>
      </c>
      <c r="B20" s="19">
        <f t="shared" si="1"/>
        <v>102</v>
      </c>
      <c r="C20" s="5">
        <v>30</v>
      </c>
      <c r="D20" s="5">
        <v>72</v>
      </c>
      <c r="E20" s="19">
        <v>0</v>
      </c>
      <c r="F20" s="19">
        <v>0</v>
      </c>
    </row>
    <row r="21" spans="1:6" ht="15.75">
      <c r="A21" s="22" t="s">
        <v>108</v>
      </c>
      <c r="B21" s="19">
        <f t="shared" si="1"/>
        <v>110</v>
      </c>
      <c r="C21" s="5">
        <v>34</v>
      </c>
      <c r="D21" s="5">
        <v>76</v>
      </c>
      <c r="E21" s="19">
        <v>0</v>
      </c>
      <c r="F21" s="19">
        <v>0</v>
      </c>
    </row>
    <row r="22" spans="1:6" ht="15.75">
      <c r="A22" s="22" t="s">
        <v>109</v>
      </c>
      <c r="B22" s="19">
        <f t="shared" si="1"/>
        <v>838</v>
      </c>
      <c r="C22" s="5">
        <v>140</v>
      </c>
      <c r="D22" s="5">
        <v>694</v>
      </c>
      <c r="E22" s="19">
        <v>4</v>
      </c>
      <c r="F22" s="19">
        <v>0</v>
      </c>
    </row>
    <row r="23" spans="1:6" ht="15.75">
      <c r="A23" s="22" t="s">
        <v>110</v>
      </c>
      <c r="B23" s="19">
        <f aca="true" t="shared" si="2" ref="B23:B30">SUM(C23:F23)</f>
        <v>237</v>
      </c>
      <c r="C23" s="5">
        <v>236</v>
      </c>
      <c r="D23" s="19">
        <v>0</v>
      </c>
      <c r="E23" s="19">
        <v>0</v>
      </c>
      <c r="F23" s="5">
        <v>1</v>
      </c>
    </row>
    <row r="24" spans="1:6" ht="15.75">
      <c r="A24" s="22" t="s">
        <v>111</v>
      </c>
      <c r="B24" s="19">
        <f t="shared" si="2"/>
        <v>399</v>
      </c>
      <c r="C24" s="5">
        <v>373</v>
      </c>
      <c r="D24" s="19">
        <v>0</v>
      </c>
      <c r="E24" s="19">
        <v>26</v>
      </c>
      <c r="F24" s="19">
        <v>0</v>
      </c>
    </row>
    <row r="25" spans="1:6" ht="17.25">
      <c r="A25" s="22" t="s">
        <v>131</v>
      </c>
      <c r="B25" s="19">
        <f t="shared" si="2"/>
        <v>24149</v>
      </c>
      <c r="C25" s="5">
        <v>23566</v>
      </c>
      <c r="D25" s="19">
        <v>0</v>
      </c>
      <c r="E25" s="19">
        <v>73</v>
      </c>
      <c r="F25" s="5">
        <v>510</v>
      </c>
    </row>
    <row r="26" spans="1:6" ht="15.75">
      <c r="A26" s="22" t="s">
        <v>112</v>
      </c>
      <c r="B26" s="19">
        <f t="shared" si="2"/>
        <v>766</v>
      </c>
      <c r="C26" s="5">
        <v>766</v>
      </c>
      <c r="D26" s="19">
        <v>0</v>
      </c>
      <c r="E26" s="19">
        <v>0</v>
      </c>
      <c r="F26" s="19">
        <v>0</v>
      </c>
    </row>
    <row r="27" spans="1:6" ht="15.75">
      <c r="A27" s="22" t="s">
        <v>135</v>
      </c>
      <c r="B27" s="19">
        <f t="shared" si="2"/>
        <v>114</v>
      </c>
      <c r="C27" s="5">
        <v>27</v>
      </c>
      <c r="D27" s="5">
        <v>87</v>
      </c>
      <c r="E27" s="19">
        <v>0</v>
      </c>
      <c r="F27" s="19">
        <v>0</v>
      </c>
    </row>
    <row r="28" spans="1:6" ht="15.75">
      <c r="A28" s="22" t="s">
        <v>113</v>
      </c>
      <c r="B28" s="19">
        <f t="shared" si="2"/>
        <v>254</v>
      </c>
      <c r="C28" s="5">
        <v>254</v>
      </c>
      <c r="D28" s="19">
        <v>0</v>
      </c>
      <c r="E28" s="19">
        <v>0</v>
      </c>
      <c r="F28" s="19">
        <v>0</v>
      </c>
    </row>
    <row r="29" spans="1:6" ht="15.75">
      <c r="A29" s="22" t="s">
        <v>114</v>
      </c>
      <c r="B29" s="19">
        <f t="shared" si="2"/>
        <v>2509</v>
      </c>
      <c r="C29" s="5">
        <v>2509</v>
      </c>
      <c r="D29" s="19">
        <v>0</v>
      </c>
      <c r="E29" s="19">
        <v>0</v>
      </c>
      <c r="F29" s="19">
        <v>0</v>
      </c>
    </row>
    <row r="30" spans="1:6" ht="15.75">
      <c r="A30" s="22" t="s">
        <v>115</v>
      </c>
      <c r="B30" s="19">
        <f t="shared" si="2"/>
        <v>178</v>
      </c>
      <c r="C30" s="5">
        <v>175</v>
      </c>
      <c r="D30" s="19">
        <v>0</v>
      </c>
      <c r="E30" s="19">
        <v>3</v>
      </c>
      <c r="F30" s="19">
        <v>0</v>
      </c>
    </row>
    <row r="31" spans="1:6" ht="15.75">
      <c r="A31" s="22" t="s">
        <v>116</v>
      </c>
      <c r="B31" s="19">
        <f aca="true" t="shared" si="3" ref="B31:B38">SUM(C31:F31)</f>
        <v>501</v>
      </c>
      <c r="C31" s="5">
        <v>497</v>
      </c>
      <c r="D31" s="19">
        <v>0</v>
      </c>
      <c r="E31" s="19">
        <v>4</v>
      </c>
      <c r="F31" s="19">
        <v>0</v>
      </c>
    </row>
    <row r="32" spans="1:6" ht="15.75">
      <c r="A32" s="22" t="s">
        <v>136</v>
      </c>
      <c r="B32" s="19">
        <f t="shared" si="3"/>
        <v>470</v>
      </c>
      <c r="C32" s="5">
        <v>467</v>
      </c>
      <c r="D32" s="19">
        <v>0</v>
      </c>
      <c r="E32" s="19">
        <v>3</v>
      </c>
      <c r="F32" s="19">
        <v>0</v>
      </c>
    </row>
    <row r="33" spans="1:6" ht="15.75">
      <c r="A33" s="22" t="s">
        <v>137</v>
      </c>
      <c r="B33" s="19">
        <f t="shared" si="3"/>
        <v>2901</v>
      </c>
      <c r="C33" s="5">
        <v>961</v>
      </c>
      <c r="D33" s="5">
        <v>1939</v>
      </c>
      <c r="E33" s="19">
        <v>1</v>
      </c>
      <c r="F33" s="19">
        <v>0</v>
      </c>
    </row>
    <row r="34" spans="1:6" ht="15.75">
      <c r="A34" s="22" t="s">
        <v>118</v>
      </c>
      <c r="B34" s="19">
        <f t="shared" si="3"/>
        <v>1330</v>
      </c>
      <c r="C34" s="5">
        <v>1329</v>
      </c>
      <c r="D34" s="19">
        <v>0</v>
      </c>
      <c r="E34" s="19">
        <v>0</v>
      </c>
      <c r="F34" s="5">
        <v>1</v>
      </c>
    </row>
    <row r="35" spans="1:6" ht="15.75">
      <c r="A35" s="22" t="s">
        <v>119</v>
      </c>
      <c r="B35" s="19">
        <f t="shared" si="3"/>
        <v>194</v>
      </c>
      <c r="C35" s="5">
        <v>186</v>
      </c>
      <c r="D35" s="19">
        <v>0</v>
      </c>
      <c r="E35" s="19">
        <v>8</v>
      </c>
      <c r="F35" s="19">
        <v>0</v>
      </c>
    </row>
    <row r="36" spans="1:6" ht="15.75">
      <c r="A36" s="22" t="s">
        <v>138</v>
      </c>
      <c r="B36" s="19">
        <f t="shared" si="3"/>
        <v>248</v>
      </c>
      <c r="C36" s="5">
        <v>127</v>
      </c>
      <c r="D36" s="5">
        <v>121</v>
      </c>
      <c r="E36" s="19">
        <v>0</v>
      </c>
      <c r="F36" s="19">
        <v>0</v>
      </c>
    </row>
    <row r="37" spans="1:6" ht="15.75">
      <c r="A37" s="22" t="s">
        <v>121</v>
      </c>
      <c r="B37" s="19">
        <f t="shared" si="3"/>
        <v>2116</v>
      </c>
      <c r="C37" s="5">
        <v>2038</v>
      </c>
      <c r="D37" s="5">
        <v>3</v>
      </c>
      <c r="E37" s="19">
        <v>75</v>
      </c>
      <c r="F37" s="19">
        <v>0</v>
      </c>
    </row>
    <row r="38" spans="1:6" ht="15.75">
      <c r="A38" s="22" t="s">
        <v>122</v>
      </c>
      <c r="B38" s="19">
        <f t="shared" si="3"/>
        <v>315</v>
      </c>
      <c r="C38" s="27">
        <v>311</v>
      </c>
      <c r="D38" s="19">
        <v>0</v>
      </c>
      <c r="E38" s="28">
        <v>4</v>
      </c>
      <c r="F38" s="19">
        <v>0</v>
      </c>
    </row>
    <row r="39" spans="1:6" ht="15.75">
      <c r="A39" s="22" t="s">
        <v>139</v>
      </c>
      <c r="B39" s="19">
        <f aca="true" t="shared" si="4" ref="B39:B45">SUM(C39:F39)</f>
        <v>1441</v>
      </c>
      <c r="C39" s="5">
        <v>1441</v>
      </c>
      <c r="D39" s="19">
        <v>0</v>
      </c>
      <c r="E39" s="19">
        <v>0</v>
      </c>
      <c r="F39" s="19">
        <v>0</v>
      </c>
    </row>
    <row r="40" spans="1:6" ht="15.75">
      <c r="A40" s="22" t="s">
        <v>124</v>
      </c>
      <c r="B40" s="19">
        <f t="shared" si="4"/>
        <v>902</v>
      </c>
      <c r="C40" s="5">
        <v>200</v>
      </c>
      <c r="D40" s="5">
        <v>684</v>
      </c>
      <c r="E40" s="19">
        <v>18</v>
      </c>
      <c r="F40" s="19">
        <v>0</v>
      </c>
    </row>
    <row r="41" spans="1:6" ht="15.75">
      <c r="A41" s="22" t="s">
        <v>140</v>
      </c>
      <c r="B41" s="19">
        <f t="shared" si="4"/>
        <v>407</v>
      </c>
      <c r="C41" s="5">
        <v>407</v>
      </c>
      <c r="D41" s="19">
        <v>0</v>
      </c>
      <c r="E41" s="19">
        <v>0</v>
      </c>
      <c r="F41" s="19">
        <v>0</v>
      </c>
    </row>
    <row r="42" spans="1:6" ht="15.75">
      <c r="A42" s="22" t="s">
        <v>126</v>
      </c>
      <c r="B42" s="19">
        <f t="shared" si="4"/>
        <v>566</v>
      </c>
      <c r="C42" s="5">
        <v>566</v>
      </c>
      <c r="D42" s="19">
        <v>0</v>
      </c>
      <c r="E42" s="19">
        <v>0</v>
      </c>
      <c r="F42" s="19">
        <v>0</v>
      </c>
    </row>
    <row r="43" spans="1:6" ht="15.75">
      <c r="A43" s="22" t="s">
        <v>127</v>
      </c>
      <c r="B43" s="19">
        <f t="shared" si="4"/>
        <v>63</v>
      </c>
      <c r="C43" s="5">
        <v>25</v>
      </c>
      <c r="D43" s="5">
        <v>38</v>
      </c>
      <c r="E43" s="19">
        <v>0</v>
      </c>
      <c r="F43" s="19">
        <v>0</v>
      </c>
    </row>
    <row r="44" spans="1:6" ht="15.75">
      <c r="A44" s="22" t="s">
        <v>146</v>
      </c>
      <c r="B44" s="19">
        <f t="shared" si="4"/>
        <v>7272</v>
      </c>
      <c r="C44" s="25">
        <v>7214</v>
      </c>
      <c r="D44" s="19">
        <v>0</v>
      </c>
      <c r="E44" s="20">
        <v>1</v>
      </c>
      <c r="F44" s="25">
        <v>57</v>
      </c>
    </row>
    <row r="45" spans="1:6" ht="15.75">
      <c r="A45" s="22" t="s">
        <v>129</v>
      </c>
      <c r="B45" s="19">
        <f t="shared" si="4"/>
        <v>71</v>
      </c>
      <c r="C45" s="25">
        <v>68</v>
      </c>
      <c r="D45" s="19">
        <v>0</v>
      </c>
      <c r="E45" s="20">
        <v>3</v>
      </c>
      <c r="F45" s="19">
        <v>0</v>
      </c>
    </row>
    <row r="46" spans="1:6" ht="15.75">
      <c r="A46" s="22"/>
      <c r="B46" s="5"/>
      <c r="C46" s="25"/>
      <c r="D46" s="25"/>
      <c r="E46" s="20"/>
      <c r="F46" s="25"/>
    </row>
    <row r="47" spans="1:6" ht="15.75">
      <c r="A47" s="22" t="s">
        <v>130</v>
      </c>
      <c r="B47" s="19">
        <f>SUM(C47:F47)</f>
        <v>271</v>
      </c>
      <c r="C47" s="5">
        <v>199</v>
      </c>
      <c r="D47" s="19">
        <v>0</v>
      </c>
      <c r="E47" s="19">
        <v>72</v>
      </c>
      <c r="F47" s="19">
        <v>0</v>
      </c>
    </row>
    <row r="48" spans="1:6" ht="15.75">
      <c r="A48" s="22"/>
      <c r="B48" s="19"/>
      <c r="C48" s="25"/>
      <c r="D48" s="25"/>
      <c r="E48" s="20"/>
      <c r="F48" s="25"/>
    </row>
    <row r="49" spans="1:6" ht="15.75">
      <c r="A49" s="22" t="s">
        <v>87</v>
      </c>
      <c r="B49" s="19">
        <f>SUM(C49:F49)</f>
        <v>6</v>
      </c>
      <c r="C49" s="19">
        <v>0</v>
      </c>
      <c r="D49" s="19">
        <v>0</v>
      </c>
      <c r="E49" s="20">
        <v>6</v>
      </c>
      <c r="F49" s="19">
        <v>0</v>
      </c>
    </row>
    <row r="50" spans="1:6" ht="15.75">
      <c r="A50" s="24"/>
      <c r="B50" s="24"/>
      <c r="C50" s="24"/>
      <c r="D50" s="24"/>
      <c r="E50" s="24"/>
      <c r="F50" s="24"/>
    </row>
    <row r="51" spans="1:6" ht="30.75" customHeight="1">
      <c r="A51" s="29" t="s">
        <v>147</v>
      </c>
      <c r="B51" s="29"/>
      <c r="C51" s="29"/>
      <c r="D51" s="29"/>
      <c r="E51" s="29"/>
      <c r="F51" s="29"/>
    </row>
    <row r="52" ht="15.75">
      <c r="A52" s="1" t="s">
        <v>2</v>
      </c>
    </row>
    <row r="53" spans="1:6" ht="33" customHeight="1">
      <c r="A53" s="29" t="s">
        <v>143</v>
      </c>
      <c r="B53" s="29"/>
      <c r="C53" s="29"/>
      <c r="D53" s="29"/>
      <c r="E53" s="29"/>
      <c r="F53" s="29"/>
    </row>
    <row r="54" ht="15.75">
      <c r="A54" s="1" t="s">
        <v>0</v>
      </c>
    </row>
    <row r="55" ht="15.75">
      <c r="A55" s="1"/>
    </row>
    <row r="56" ht="17.25">
      <c r="A56" s="1" t="s">
        <v>41</v>
      </c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</sheetData>
  <sheetProtection/>
  <mergeCells count="2">
    <mergeCell ref="A51:F51"/>
    <mergeCell ref="A53:F53"/>
  </mergeCells>
  <printOptions/>
  <pageMargins left="0.7" right="0.7" top="0.75" bottom="0.75" header="0.3" footer="0.3"/>
  <pageSetup fitToHeight="2" fitToWidth="1" horizontalDpi="1200" verticalDpi="12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A1" sqref="A1:F5"/>
    </sheetView>
  </sheetViews>
  <sheetFormatPr defaultColWidth="15.77734375" defaultRowHeight="15.75"/>
  <cols>
    <col min="1" max="1" width="49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148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46</v>
      </c>
    </row>
    <row r="5" spans="1:6" ht="15.75">
      <c r="A5" s="1"/>
      <c r="B5" s="1"/>
      <c r="C5" s="1"/>
      <c r="D5" s="1"/>
      <c r="E5" s="1"/>
      <c r="F5" s="1"/>
    </row>
    <row r="6" spans="1:6" ht="17.25">
      <c r="A6" s="1" t="s">
        <v>40</v>
      </c>
      <c r="B6" s="4">
        <f>SUM(B7:B49)</f>
        <v>64155</v>
      </c>
      <c r="C6" s="4">
        <f>SUM(C7:C49)</f>
        <v>53733</v>
      </c>
      <c r="D6" s="19">
        <f>SUM(D7:D49)</f>
        <v>9026</v>
      </c>
      <c r="E6" s="4">
        <f>SUM(E7:E49)</f>
        <v>355</v>
      </c>
      <c r="F6" s="19">
        <f>SUM(F7:F49)</f>
        <v>1041</v>
      </c>
    </row>
    <row r="7" spans="1:6" ht="15.75">
      <c r="A7" s="22" t="s">
        <v>94</v>
      </c>
      <c r="B7" s="19">
        <f>SUM(C7:F7)</f>
        <v>518</v>
      </c>
      <c r="C7" s="5">
        <v>514</v>
      </c>
      <c r="D7" s="19">
        <v>0</v>
      </c>
      <c r="E7" s="19">
        <v>4</v>
      </c>
      <c r="F7" s="19">
        <v>0</v>
      </c>
    </row>
    <row r="8" spans="1:6" ht="15.75">
      <c r="A8" s="22" t="s">
        <v>145</v>
      </c>
      <c r="B8" s="19">
        <f aca="true" t="shared" si="0" ref="B8:B14">SUM(C8:F8)</f>
        <v>654</v>
      </c>
      <c r="C8" s="5">
        <v>180</v>
      </c>
      <c r="D8" s="5">
        <v>472</v>
      </c>
      <c r="E8" s="19">
        <v>1</v>
      </c>
      <c r="F8" s="5">
        <v>1</v>
      </c>
    </row>
    <row r="9" spans="1:6" ht="15.75">
      <c r="A9" s="22" t="s">
        <v>96</v>
      </c>
      <c r="B9" s="19">
        <f t="shared" si="0"/>
        <v>2751</v>
      </c>
      <c r="C9" s="5">
        <f>270+304</f>
        <v>574</v>
      </c>
      <c r="D9" s="5">
        <v>2162</v>
      </c>
      <c r="E9" s="19">
        <v>7</v>
      </c>
      <c r="F9" s="5">
        <v>8</v>
      </c>
    </row>
    <row r="10" spans="1:6" ht="15.75">
      <c r="A10" s="22" t="s">
        <v>97</v>
      </c>
      <c r="B10" s="19">
        <f t="shared" si="0"/>
        <v>2812</v>
      </c>
      <c r="C10" s="5">
        <f>75+440</f>
        <v>515</v>
      </c>
      <c r="D10" s="5">
        <v>2295</v>
      </c>
      <c r="E10" s="19">
        <v>0</v>
      </c>
      <c r="F10" s="5">
        <v>2</v>
      </c>
    </row>
    <row r="11" spans="1:6" ht="15.75">
      <c r="A11" s="22" t="s">
        <v>98</v>
      </c>
      <c r="B11" s="19">
        <f t="shared" si="0"/>
        <v>3616</v>
      </c>
      <c r="C11" s="5">
        <f>522+3094</f>
        <v>3616</v>
      </c>
      <c r="D11" s="19">
        <v>0</v>
      </c>
      <c r="E11" s="19">
        <v>0</v>
      </c>
      <c r="F11" s="19">
        <v>0</v>
      </c>
    </row>
    <row r="12" spans="1:6" ht="15.75">
      <c r="A12" s="22" t="s">
        <v>99</v>
      </c>
      <c r="B12" s="19">
        <f t="shared" si="0"/>
        <v>123</v>
      </c>
      <c r="C12" s="5">
        <v>42</v>
      </c>
      <c r="D12" s="5">
        <v>81</v>
      </c>
      <c r="E12" s="19">
        <v>0</v>
      </c>
      <c r="F12" s="19">
        <v>0</v>
      </c>
    </row>
    <row r="13" spans="1:6" ht="15.75">
      <c r="A13" s="22" t="s">
        <v>100</v>
      </c>
      <c r="B13" s="19">
        <f t="shared" si="0"/>
        <v>158</v>
      </c>
      <c r="C13" s="5">
        <v>158</v>
      </c>
      <c r="D13" s="19">
        <v>0</v>
      </c>
      <c r="E13" s="19">
        <v>0</v>
      </c>
      <c r="F13" s="19">
        <v>0</v>
      </c>
    </row>
    <row r="14" spans="1:6" ht="15.75">
      <c r="A14" s="22" t="s">
        <v>101</v>
      </c>
      <c r="B14" s="19">
        <f t="shared" si="0"/>
        <v>363</v>
      </c>
      <c r="C14" s="5">
        <v>49</v>
      </c>
      <c r="D14" s="5">
        <v>299</v>
      </c>
      <c r="E14" s="19">
        <v>14</v>
      </c>
      <c r="F14" s="5">
        <v>1</v>
      </c>
    </row>
    <row r="15" spans="1:6" ht="15.75">
      <c r="A15" s="22" t="s">
        <v>102</v>
      </c>
      <c r="B15" s="19">
        <f aca="true" t="shared" si="1" ref="B15:B22">SUM(C15:F15)</f>
        <v>187</v>
      </c>
      <c r="C15" s="5">
        <v>187</v>
      </c>
      <c r="D15" s="19">
        <v>0</v>
      </c>
      <c r="E15" s="19">
        <v>0</v>
      </c>
      <c r="F15" s="19">
        <v>0</v>
      </c>
    </row>
    <row r="16" spans="1:6" ht="15.75">
      <c r="A16" s="22" t="s">
        <v>134</v>
      </c>
      <c r="B16" s="19">
        <f t="shared" si="1"/>
        <v>578</v>
      </c>
      <c r="C16" s="5">
        <v>558</v>
      </c>
      <c r="D16" s="19">
        <v>0</v>
      </c>
      <c r="E16" s="19">
        <v>20</v>
      </c>
      <c r="F16" s="19">
        <v>0</v>
      </c>
    </row>
    <row r="17" spans="1:6" ht="15.75">
      <c r="A17" s="22" t="s">
        <v>104</v>
      </c>
      <c r="B17" s="19">
        <f t="shared" si="1"/>
        <v>99</v>
      </c>
      <c r="C17" s="5">
        <v>99</v>
      </c>
      <c r="D17" s="19">
        <v>0</v>
      </c>
      <c r="E17" s="19">
        <v>0</v>
      </c>
      <c r="F17" s="19">
        <v>0</v>
      </c>
    </row>
    <row r="18" spans="1:6" ht="15.75">
      <c r="A18" s="22" t="s">
        <v>105</v>
      </c>
      <c r="B18" s="19">
        <f t="shared" si="1"/>
        <v>1150</v>
      </c>
      <c r="C18" s="5">
        <v>1109</v>
      </c>
      <c r="D18" s="19">
        <v>0</v>
      </c>
      <c r="E18" s="19">
        <v>41</v>
      </c>
      <c r="F18" s="19">
        <v>0</v>
      </c>
    </row>
    <row r="19" spans="1:6" ht="15.75">
      <c r="A19" s="22" t="s">
        <v>106</v>
      </c>
      <c r="B19" s="19">
        <f t="shared" si="1"/>
        <v>339</v>
      </c>
      <c r="C19" s="5">
        <v>326</v>
      </c>
      <c r="D19" s="5">
        <v>2</v>
      </c>
      <c r="E19" s="19">
        <v>0</v>
      </c>
      <c r="F19" s="5">
        <v>11</v>
      </c>
    </row>
    <row r="20" spans="1:6" ht="15.75">
      <c r="A20" s="22" t="s">
        <v>107</v>
      </c>
      <c r="B20" s="19">
        <f t="shared" si="1"/>
        <v>99</v>
      </c>
      <c r="C20" s="5">
        <v>35</v>
      </c>
      <c r="D20" s="5">
        <v>64</v>
      </c>
      <c r="E20" s="19">
        <v>0</v>
      </c>
      <c r="F20" s="19">
        <v>0</v>
      </c>
    </row>
    <row r="21" spans="1:6" ht="15.75">
      <c r="A21" s="22" t="s">
        <v>108</v>
      </c>
      <c r="B21" s="19">
        <f t="shared" si="1"/>
        <v>127</v>
      </c>
      <c r="C21" s="5">
        <v>38</v>
      </c>
      <c r="D21" s="5">
        <v>89</v>
      </c>
      <c r="E21" s="19">
        <v>0</v>
      </c>
      <c r="F21" s="19">
        <v>0</v>
      </c>
    </row>
    <row r="22" spans="1:6" ht="15.75">
      <c r="A22" s="22" t="s">
        <v>149</v>
      </c>
      <c r="B22" s="19">
        <f t="shared" si="1"/>
        <v>932</v>
      </c>
      <c r="C22" s="5">
        <v>257</v>
      </c>
      <c r="D22" s="5">
        <v>659</v>
      </c>
      <c r="E22" s="19">
        <v>7</v>
      </c>
      <c r="F22" s="19">
        <v>9</v>
      </c>
    </row>
    <row r="23" spans="1:6" ht="15.75">
      <c r="A23" s="22" t="s">
        <v>110</v>
      </c>
      <c r="B23" s="19">
        <f aca="true" t="shared" si="2" ref="B23:B30">SUM(C23:F23)</f>
        <v>235</v>
      </c>
      <c r="C23" s="5">
        <v>232</v>
      </c>
      <c r="D23" s="19">
        <v>0</v>
      </c>
      <c r="E23" s="19">
        <v>0</v>
      </c>
      <c r="F23" s="5">
        <v>3</v>
      </c>
    </row>
    <row r="24" spans="1:6" ht="15.75">
      <c r="A24" s="22" t="s">
        <v>111</v>
      </c>
      <c r="B24" s="19">
        <f t="shared" si="2"/>
        <v>381</v>
      </c>
      <c r="C24" s="5">
        <v>355</v>
      </c>
      <c r="D24" s="19">
        <v>0</v>
      </c>
      <c r="E24" s="19">
        <v>26</v>
      </c>
      <c r="F24" s="19">
        <v>0</v>
      </c>
    </row>
    <row r="25" spans="1:6" ht="17.25">
      <c r="A25" s="22" t="s">
        <v>131</v>
      </c>
      <c r="B25" s="19">
        <f t="shared" si="2"/>
        <v>25029</v>
      </c>
      <c r="C25" s="5">
        <f>2162+21889</f>
        <v>24051</v>
      </c>
      <c r="D25" s="5">
        <v>9</v>
      </c>
      <c r="E25" s="19">
        <v>80</v>
      </c>
      <c r="F25" s="5">
        <v>889</v>
      </c>
    </row>
    <row r="26" spans="1:6" ht="15.75">
      <c r="A26" s="22" t="s">
        <v>112</v>
      </c>
      <c r="B26" s="19">
        <f t="shared" si="2"/>
        <v>529</v>
      </c>
      <c r="C26" s="5">
        <v>526</v>
      </c>
      <c r="D26" s="5">
        <v>2</v>
      </c>
      <c r="E26" s="19">
        <v>0</v>
      </c>
      <c r="F26" s="5">
        <v>1</v>
      </c>
    </row>
    <row r="27" spans="1:6" ht="15.75">
      <c r="A27" s="22" t="s">
        <v>135</v>
      </c>
      <c r="B27" s="19">
        <f t="shared" si="2"/>
        <v>47</v>
      </c>
      <c r="C27" s="5">
        <v>18</v>
      </c>
      <c r="D27" s="5">
        <v>29</v>
      </c>
      <c r="E27" s="19">
        <v>0</v>
      </c>
      <c r="F27" s="19">
        <v>0</v>
      </c>
    </row>
    <row r="28" spans="1:6" ht="15.75">
      <c r="A28" s="22" t="s">
        <v>113</v>
      </c>
      <c r="B28" s="19">
        <f t="shared" si="2"/>
        <v>256</v>
      </c>
      <c r="C28" s="5">
        <f>19+237</f>
        <v>256</v>
      </c>
      <c r="D28" s="19">
        <v>0</v>
      </c>
      <c r="E28" s="19">
        <v>0</v>
      </c>
      <c r="F28" s="19">
        <v>0</v>
      </c>
    </row>
    <row r="29" spans="1:6" ht="15.75">
      <c r="A29" s="22" t="s">
        <v>114</v>
      </c>
      <c r="B29" s="19">
        <f t="shared" si="2"/>
        <v>2654</v>
      </c>
      <c r="C29" s="5">
        <v>2653</v>
      </c>
      <c r="D29" s="19">
        <v>0</v>
      </c>
      <c r="E29" s="19">
        <v>0</v>
      </c>
      <c r="F29" s="5">
        <v>1</v>
      </c>
    </row>
    <row r="30" spans="1:6" ht="15.75">
      <c r="A30" s="22" t="s">
        <v>115</v>
      </c>
      <c r="B30" s="19">
        <f t="shared" si="2"/>
        <v>185</v>
      </c>
      <c r="C30" s="5">
        <v>182</v>
      </c>
      <c r="D30" s="19">
        <v>0</v>
      </c>
      <c r="E30" s="19">
        <v>3</v>
      </c>
      <c r="F30" s="19">
        <v>0</v>
      </c>
    </row>
    <row r="31" spans="1:6" ht="15.75">
      <c r="A31" s="22" t="s">
        <v>116</v>
      </c>
      <c r="B31" s="19">
        <f aca="true" t="shared" si="3" ref="B31:B38">SUM(C31:F31)</f>
        <v>491</v>
      </c>
      <c r="C31" s="5">
        <v>487</v>
      </c>
      <c r="D31" s="19">
        <v>0</v>
      </c>
      <c r="E31" s="19">
        <v>4</v>
      </c>
      <c r="F31" s="19">
        <v>0</v>
      </c>
    </row>
    <row r="32" spans="1:6" ht="15.75">
      <c r="A32" s="22" t="s">
        <v>136</v>
      </c>
      <c r="B32" s="19">
        <f t="shared" si="3"/>
        <v>520</v>
      </c>
      <c r="C32" s="5">
        <v>512</v>
      </c>
      <c r="D32" s="19">
        <v>0</v>
      </c>
      <c r="E32" s="19">
        <v>8</v>
      </c>
      <c r="F32" s="19">
        <v>0</v>
      </c>
    </row>
    <row r="33" spans="1:6" ht="15.75">
      <c r="A33" s="22" t="s">
        <v>137</v>
      </c>
      <c r="B33" s="19">
        <f t="shared" si="3"/>
        <v>2928</v>
      </c>
      <c r="C33" s="5">
        <v>933</v>
      </c>
      <c r="D33" s="5">
        <v>1963</v>
      </c>
      <c r="E33" s="19">
        <v>0</v>
      </c>
      <c r="F33" s="5">
        <v>32</v>
      </c>
    </row>
    <row r="34" spans="1:6" ht="15.75">
      <c r="A34" s="22" t="s">
        <v>118</v>
      </c>
      <c r="B34" s="19">
        <f t="shared" si="3"/>
        <v>1539</v>
      </c>
      <c r="C34" s="5">
        <v>1538</v>
      </c>
      <c r="D34" s="19">
        <v>0</v>
      </c>
      <c r="E34" s="19">
        <v>0</v>
      </c>
      <c r="F34" s="5">
        <v>1</v>
      </c>
    </row>
    <row r="35" spans="1:6" ht="15.75">
      <c r="A35" s="22" t="s">
        <v>119</v>
      </c>
      <c r="B35" s="19">
        <f t="shared" si="3"/>
        <v>197</v>
      </c>
      <c r="C35" s="5">
        <v>189</v>
      </c>
      <c r="D35" s="19">
        <v>0</v>
      </c>
      <c r="E35" s="19">
        <v>8</v>
      </c>
      <c r="F35" s="19">
        <v>0</v>
      </c>
    </row>
    <row r="36" spans="1:6" ht="15.75">
      <c r="A36" s="22" t="s">
        <v>138</v>
      </c>
      <c r="B36" s="19">
        <f t="shared" si="3"/>
        <v>282</v>
      </c>
      <c r="C36" s="5">
        <v>140</v>
      </c>
      <c r="D36" s="5">
        <v>142</v>
      </c>
      <c r="E36" s="19">
        <v>0</v>
      </c>
      <c r="F36" s="19">
        <v>0</v>
      </c>
    </row>
    <row r="37" spans="1:6" ht="15.75">
      <c r="A37" s="22" t="s">
        <v>121</v>
      </c>
      <c r="B37" s="19">
        <f t="shared" si="3"/>
        <v>2525</v>
      </c>
      <c r="C37" s="5">
        <f>210+2239</f>
        <v>2449</v>
      </c>
      <c r="D37" s="5">
        <v>1</v>
      </c>
      <c r="E37" s="19">
        <v>67</v>
      </c>
      <c r="F37" s="5">
        <v>8</v>
      </c>
    </row>
    <row r="38" spans="1:6" ht="15.75">
      <c r="A38" s="22" t="s">
        <v>122</v>
      </c>
      <c r="B38" s="19">
        <f t="shared" si="3"/>
        <v>338</v>
      </c>
      <c r="C38" s="5">
        <v>333</v>
      </c>
      <c r="D38" s="19">
        <v>0</v>
      </c>
      <c r="E38" s="19">
        <v>5</v>
      </c>
      <c r="F38" s="19">
        <v>0</v>
      </c>
    </row>
    <row r="39" spans="1:6" ht="15.75">
      <c r="A39" s="22" t="s">
        <v>139</v>
      </c>
      <c r="B39" s="19">
        <f aca="true" t="shared" si="4" ref="B39:B45">SUM(C39:F39)</f>
        <v>1497</v>
      </c>
      <c r="C39" s="5">
        <f>120+1377</f>
        <v>1497</v>
      </c>
      <c r="D39" s="19">
        <v>0</v>
      </c>
      <c r="E39" s="19">
        <v>0</v>
      </c>
      <c r="F39" s="19">
        <v>0</v>
      </c>
    </row>
    <row r="40" spans="1:6" ht="15.75">
      <c r="A40" s="22" t="s">
        <v>124</v>
      </c>
      <c r="B40" s="19">
        <f t="shared" si="4"/>
        <v>936</v>
      </c>
      <c r="C40" s="5">
        <v>213</v>
      </c>
      <c r="D40" s="5">
        <v>706</v>
      </c>
      <c r="E40" s="19">
        <v>16</v>
      </c>
      <c r="F40" s="5">
        <v>1</v>
      </c>
    </row>
    <row r="41" spans="1:6" ht="15.75">
      <c r="A41" s="22" t="s">
        <v>140</v>
      </c>
      <c r="B41" s="19">
        <f t="shared" si="4"/>
        <v>421</v>
      </c>
      <c r="C41" s="5">
        <v>419</v>
      </c>
      <c r="D41" s="19">
        <v>0</v>
      </c>
      <c r="E41" s="19">
        <v>2</v>
      </c>
      <c r="F41" s="19">
        <v>0</v>
      </c>
    </row>
    <row r="42" spans="1:6" ht="15.75">
      <c r="A42" s="22" t="s">
        <v>126</v>
      </c>
      <c r="B42" s="19">
        <f t="shared" si="4"/>
        <v>596</v>
      </c>
      <c r="C42" s="5">
        <v>596</v>
      </c>
      <c r="D42" s="19">
        <v>0</v>
      </c>
      <c r="E42" s="19">
        <v>0</v>
      </c>
      <c r="F42" s="19">
        <v>0</v>
      </c>
    </row>
    <row r="43" spans="1:6" ht="15.75">
      <c r="A43" s="22" t="s">
        <v>127</v>
      </c>
      <c r="B43" s="19">
        <f t="shared" si="4"/>
        <v>80</v>
      </c>
      <c r="C43" s="5">
        <v>32</v>
      </c>
      <c r="D43" s="5">
        <v>48</v>
      </c>
      <c r="E43" s="19">
        <v>0</v>
      </c>
      <c r="F43" s="19">
        <v>0</v>
      </c>
    </row>
    <row r="44" spans="1:6" ht="15.75">
      <c r="A44" s="22" t="s">
        <v>146</v>
      </c>
      <c r="B44" s="19">
        <f t="shared" si="4"/>
        <v>7673</v>
      </c>
      <c r="C44" s="25">
        <f>641+6956</f>
        <v>7597</v>
      </c>
      <c r="D44" s="25">
        <v>3</v>
      </c>
      <c r="E44" s="19">
        <v>0</v>
      </c>
      <c r="F44" s="25">
        <v>73</v>
      </c>
    </row>
    <row r="45" spans="1:6" ht="15.75">
      <c r="A45" s="22" t="s">
        <v>129</v>
      </c>
      <c r="B45" s="19">
        <f t="shared" si="4"/>
        <v>79</v>
      </c>
      <c r="C45" s="5">
        <v>75</v>
      </c>
      <c r="D45" s="19">
        <v>0</v>
      </c>
      <c r="E45" s="19">
        <v>4</v>
      </c>
      <c r="F45" s="19">
        <v>0</v>
      </c>
    </row>
    <row r="46" spans="1:6" ht="15.75">
      <c r="A46" s="22"/>
      <c r="B46" s="5"/>
      <c r="C46" s="25"/>
      <c r="D46" s="25"/>
      <c r="E46" s="20"/>
      <c r="F46" s="25"/>
    </row>
    <row r="47" spans="1:6" ht="15.75">
      <c r="A47" s="22" t="s">
        <v>130</v>
      </c>
      <c r="B47" s="19">
        <f>SUM(C47:F47)</f>
        <v>226</v>
      </c>
      <c r="C47" s="25">
        <v>193</v>
      </c>
      <c r="D47" s="19">
        <v>0</v>
      </c>
      <c r="E47" s="20">
        <v>33</v>
      </c>
      <c r="F47" s="19">
        <v>0</v>
      </c>
    </row>
    <row r="48" spans="1:6" ht="15.75">
      <c r="A48" s="22"/>
      <c r="B48" s="19"/>
      <c r="C48" s="25"/>
      <c r="D48" s="25"/>
      <c r="E48" s="20"/>
      <c r="F48" s="25"/>
    </row>
    <row r="49" spans="1:6" ht="15.75">
      <c r="A49" s="22" t="s">
        <v>87</v>
      </c>
      <c r="B49" s="19">
        <f>SUM(C49:F49)</f>
        <v>5</v>
      </c>
      <c r="C49" s="19">
        <v>0</v>
      </c>
      <c r="D49" s="19">
        <v>0</v>
      </c>
      <c r="E49" s="20">
        <v>5</v>
      </c>
      <c r="F49" s="19">
        <v>0</v>
      </c>
    </row>
    <row r="50" spans="1:6" ht="15.75">
      <c r="A50" s="24"/>
      <c r="B50" s="24"/>
      <c r="C50" s="24"/>
      <c r="D50" s="24"/>
      <c r="E50" s="24"/>
      <c r="F50" s="24"/>
    </row>
    <row r="51" spans="1:6" ht="33.75" customHeight="1">
      <c r="A51" s="29" t="s">
        <v>142</v>
      </c>
      <c r="B51" s="29"/>
      <c r="C51" s="29"/>
      <c r="D51" s="29"/>
      <c r="E51" s="29"/>
      <c r="F51" s="29"/>
    </row>
    <row r="52" ht="15.75">
      <c r="A52" s="1" t="s">
        <v>2</v>
      </c>
    </row>
    <row r="53" spans="1:6" ht="32.25" customHeight="1">
      <c r="A53" s="29" t="s">
        <v>143</v>
      </c>
      <c r="B53" s="29"/>
      <c r="C53" s="29"/>
      <c r="D53" s="29"/>
      <c r="E53" s="29"/>
      <c r="F53" s="29"/>
    </row>
    <row r="54" ht="15.75">
      <c r="A54" s="1" t="s">
        <v>0</v>
      </c>
    </row>
    <row r="55" ht="15.75">
      <c r="A55" s="1"/>
    </row>
    <row r="56" ht="17.25">
      <c r="A56" s="1" t="s">
        <v>41</v>
      </c>
    </row>
    <row r="57" ht="15.75">
      <c r="A57" s="1"/>
    </row>
  </sheetData>
  <sheetProtection/>
  <mergeCells count="2">
    <mergeCell ref="A51:F51"/>
    <mergeCell ref="A53:F53"/>
  </mergeCells>
  <printOptions/>
  <pageMargins left="0.7" right="0.7" top="0.75" bottom="0.75" header="0.3" footer="0.3"/>
  <pageSetup fitToHeight="2" fitToWidth="1" horizontalDpi="1200" verticalDpi="12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49.77734375" style="0" customWidth="1"/>
  </cols>
  <sheetData>
    <row r="1" spans="1:6" ht="20.25">
      <c r="A1" s="14" t="s">
        <v>1</v>
      </c>
      <c r="B1" s="1"/>
      <c r="C1" s="1"/>
      <c r="D1" s="2"/>
      <c r="E1" s="1"/>
      <c r="F1" s="1"/>
    </row>
    <row r="2" spans="1:6" ht="23.25">
      <c r="A2" s="14" t="s">
        <v>150</v>
      </c>
      <c r="B2" s="1"/>
      <c r="C2" s="1"/>
      <c r="D2" s="3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31.5">
      <c r="A4" s="15" t="s">
        <v>43</v>
      </c>
      <c r="B4" s="16" t="s">
        <v>44</v>
      </c>
      <c r="C4" s="16" t="s">
        <v>38</v>
      </c>
      <c r="D4" s="17" t="s">
        <v>45</v>
      </c>
      <c r="E4" s="16" t="s">
        <v>39</v>
      </c>
      <c r="F4" s="16" t="s">
        <v>46</v>
      </c>
    </row>
    <row r="5" spans="1:6" ht="15.75">
      <c r="A5" s="1"/>
      <c r="B5" s="1"/>
      <c r="C5" s="1"/>
      <c r="D5" s="1"/>
      <c r="E5" s="1"/>
      <c r="F5" s="1"/>
    </row>
    <row r="6" spans="1:6" ht="17.25">
      <c r="A6" s="1" t="s">
        <v>40</v>
      </c>
      <c r="B6" s="4">
        <f>SUM(B7:B49)</f>
        <v>65127</v>
      </c>
      <c r="C6" s="4">
        <f>SUM(C7:C49)</f>
        <v>54830</v>
      </c>
      <c r="D6" s="19">
        <f>SUM(D7:D49)</f>
        <v>8852</v>
      </c>
      <c r="E6" s="4">
        <f>SUM(E7:E49)</f>
        <v>325</v>
      </c>
      <c r="F6" s="19">
        <f>SUM(F7:F49)</f>
        <v>1120</v>
      </c>
    </row>
    <row r="7" spans="1:6" ht="15.75">
      <c r="A7" s="22" t="s">
        <v>94</v>
      </c>
      <c r="B7" s="19">
        <f>SUM(C7:F7)</f>
        <v>509</v>
      </c>
      <c r="C7" s="5">
        <v>509</v>
      </c>
      <c r="D7" s="19">
        <v>0</v>
      </c>
      <c r="E7" s="19">
        <v>0</v>
      </c>
      <c r="F7" s="19">
        <v>0</v>
      </c>
    </row>
    <row r="8" spans="1:6" ht="15.75">
      <c r="A8" s="22" t="s">
        <v>145</v>
      </c>
      <c r="B8" s="19">
        <f aca="true" t="shared" si="0" ref="B8:B14">SUM(C8:F8)</f>
        <v>639</v>
      </c>
      <c r="C8" s="5">
        <v>171</v>
      </c>
      <c r="D8" s="5">
        <v>465</v>
      </c>
      <c r="E8" s="19">
        <v>1</v>
      </c>
      <c r="F8" s="19">
        <v>2</v>
      </c>
    </row>
    <row r="9" spans="1:6" ht="15.75">
      <c r="A9" s="22" t="s">
        <v>96</v>
      </c>
      <c r="B9" s="19">
        <f t="shared" si="0"/>
        <v>2635</v>
      </c>
      <c r="C9" s="5">
        <v>539</v>
      </c>
      <c r="D9" s="5">
        <v>2085</v>
      </c>
      <c r="E9" s="19">
        <v>5</v>
      </c>
      <c r="F9" s="19">
        <v>6</v>
      </c>
    </row>
    <row r="10" spans="1:6" ht="15.75">
      <c r="A10" s="22" t="s">
        <v>97</v>
      </c>
      <c r="B10" s="19">
        <f t="shared" si="0"/>
        <v>2876</v>
      </c>
      <c r="C10" s="5">
        <v>515</v>
      </c>
      <c r="D10" s="5">
        <v>2361</v>
      </c>
      <c r="E10" s="19">
        <v>0</v>
      </c>
      <c r="F10" s="19">
        <v>0</v>
      </c>
    </row>
    <row r="11" spans="1:6" ht="15.75">
      <c r="A11" s="22" t="s">
        <v>98</v>
      </c>
      <c r="B11" s="19">
        <f t="shared" si="0"/>
        <v>3371</v>
      </c>
      <c r="C11" s="5">
        <v>3362</v>
      </c>
      <c r="D11" s="19">
        <v>8</v>
      </c>
      <c r="E11" s="19">
        <v>1</v>
      </c>
      <c r="F11" s="19">
        <v>0</v>
      </c>
    </row>
    <row r="12" spans="1:6" ht="15.75">
      <c r="A12" s="22" t="s">
        <v>99</v>
      </c>
      <c r="B12" s="19">
        <f t="shared" si="0"/>
        <v>104</v>
      </c>
      <c r="C12" s="5">
        <v>12</v>
      </c>
      <c r="D12" s="5">
        <v>92</v>
      </c>
      <c r="E12" s="19">
        <v>0</v>
      </c>
      <c r="F12" s="19">
        <v>0</v>
      </c>
    </row>
    <row r="13" spans="1:6" ht="15.75">
      <c r="A13" s="22" t="s">
        <v>100</v>
      </c>
      <c r="B13" s="19">
        <f t="shared" si="0"/>
        <v>146</v>
      </c>
      <c r="C13" s="5">
        <v>146</v>
      </c>
      <c r="D13" s="19">
        <v>0</v>
      </c>
      <c r="E13" s="19">
        <v>0</v>
      </c>
      <c r="F13" s="19">
        <v>0</v>
      </c>
    </row>
    <row r="14" spans="1:6" ht="15.75">
      <c r="A14" s="22" t="s">
        <v>101</v>
      </c>
      <c r="B14" s="19">
        <f t="shared" si="0"/>
        <v>361</v>
      </c>
      <c r="C14" s="5">
        <v>51</v>
      </c>
      <c r="D14" s="5">
        <v>294</v>
      </c>
      <c r="E14" s="19">
        <v>16</v>
      </c>
      <c r="F14" s="19">
        <v>0</v>
      </c>
    </row>
    <row r="15" spans="1:6" ht="15.75">
      <c r="A15" s="22" t="s">
        <v>102</v>
      </c>
      <c r="B15" s="19">
        <f aca="true" t="shared" si="1" ref="B15:B22">SUM(C15:F15)</f>
        <v>183</v>
      </c>
      <c r="C15" s="5">
        <v>182</v>
      </c>
      <c r="D15" s="19">
        <v>1</v>
      </c>
      <c r="E15" s="19">
        <v>0</v>
      </c>
      <c r="F15" s="19">
        <v>0</v>
      </c>
    </row>
    <row r="16" spans="1:6" ht="15.75">
      <c r="A16" s="22" t="s">
        <v>134</v>
      </c>
      <c r="B16" s="19">
        <f t="shared" si="1"/>
        <v>577</v>
      </c>
      <c r="C16" s="5">
        <v>560</v>
      </c>
      <c r="D16" s="19">
        <v>0</v>
      </c>
      <c r="E16" s="19">
        <v>17</v>
      </c>
      <c r="F16" s="19">
        <v>0</v>
      </c>
    </row>
    <row r="17" spans="1:6" ht="15.75">
      <c r="A17" s="22" t="s">
        <v>104</v>
      </c>
      <c r="B17" s="19">
        <f t="shared" si="1"/>
        <v>89</v>
      </c>
      <c r="C17" s="5">
        <v>89</v>
      </c>
      <c r="D17" s="19">
        <v>0</v>
      </c>
      <c r="E17" s="19">
        <v>0</v>
      </c>
      <c r="F17" s="19">
        <v>0</v>
      </c>
    </row>
    <row r="18" spans="1:6" ht="15.75">
      <c r="A18" s="22" t="s">
        <v>105</v>
      </c>
      <c r="B18" s="19">
        <f t="shared" si="1"/>
        <v>1202</v>
      </c>
      <c r="C18" s="5">
        <v>1178</v>
      </c>
      <c r="D18" s="19">
        <v>2</v>
      </c>
      <c r="E18" s="19">
        <v>21</v>
      </c>
      <c r="F18" s="19">
        <v>1</v>
      </c>
    </row>
    <row r="19" spans="1:6" ht="15.75">
      <c r="A19" s="22" t="s">
        <v>106</v>
      </c>
      <c r="B19" s="19">
        <f t="shared" si="1"/>
        <v>340</v>
      </c>
      <c r="C19" s="5">
        <v>320</v>
      </c>
      <c r="D19" s="19">
        <v>0</v>
      </c>
      <c r="E19" s="19">
        <v>0</v>
      </c>
      <c r="F19" s="5">
        <v>20</v>
      </c>
    </row>
    <row r="20" spans="1:6" ht="15.75">
      <c r="A20" s="22" t="s">
        <v>107</v>
      </c>
      <c r="B20" s="19">
        <f t="shared" si="1"/>
        <v>102</v>
      </c>
      <c r="C20" s="5">
        <v>34</v>
      </c>
      <c r="D20" s="5">
        <v>68</v>
      </c>
      <c r="E20" s="19">
        <v>0</v>
      </c>
      <c r="F20" s="19">
        <v>0</v>
      </c>
    </row>
    <row r="21" spans="1:6" ht="15.75">
      <c r="A21" s="22" t="s">
        <v>108</v>
      </c>
      <c r="B21" s="19">
        <f t="shared" si="1"/>
        <v>140</v>
      </c>
      <c r="C21" s="5">
        <v>40</v>
      </c>
      <c r="D21" s="5">
        <v>100</v>
      </c>
      <c r="E21" s="19">
        <v>0</v>
      </c>
      <c r="F21" s="19">
        <v>0</v>
      </c>
    </row>
    <row r="22" spans="1:6" ht="15.75">
      <c r="A22" s="22" t="s">
        <v>149</v>
      </c>
      <c r="B22" s="19">
        <f t="shared" si="1"/>
        <v>566</v>
      </c>
      <c r="C22" s="5">
        <v>118</v>
      </c>
      <c r="D22" s="5">
        <v>440</v>
      </c>
      <c r="E22" s="19">
        <v>4</v>
      </c>
      <c r="F22" s="19">
        <v>4</v>
      </c>
    </row>
    <row r="23" spans="1:6" ht="15.75">
      <c r="A23" s="22" t="s">
        <v>110</v>
      </c>
      <c r="B23" s="19">
        <f aca="true" t="shared" si="2" ref="B23:B30">SUM(C23:F23)</f>
        <v>222</v>
      </c>
      <c r="C23" s="5">
        <v>218</v>
      </c>
      <c r="D23" s="19">
        <v>0</v>
      </c>
      <c r="E23" s="19">
        <v>0</v>
      </c>
      <c r="F23" s="5">
        <v>4</v>
      </c>
    </row>
    <row r="24" spans="1:6" ht="15.75">
      <c r="A24" s="22" t="s">
        <v>111</v>
      </c>
      <c r="B24" s="19">
        <f t="shared" si="2"/>
        <v>271</v>
      </c>
      <c r="C24" s="5">
        <v>249</v>
      </c>
      <c r="D24" s="19">
        <v>1</v>
      </c>
      <c r="E24" s="19">
        <v>21</v>
      </c>
      <c r="F24" s="19">
        <v>0</v>
      </c>
    </row>
    <row r="25" spans="1:6" ht="17.25">
      <c r="A25" s="22" t="s">
        <v>131</v>
      </c>
      <c r="B25" s="19">
        <f t="shared" si="2"/>
        <v>26665</v>
      </c>
      <c r="C25" s="5">
        <v>25547</v>
      </c>
      <c r="D25" s="19">
        <v>2</v>
      </c>
      <c r="E25" s="19">
        <v>108</v>
      </c>
      <c r="F25" s="5">
        <v>1008</v>
      </c>
    </row>
    <row r="26" spans="1:6" ht="15.75">
      <c r="A26" s="22" t="s">
        <v>112</v>
      </c>
      <c r="B26" s="19">
        <f t="shared" si="2"/>
        <v>614</v>
      </c>
      <c r="C26" s="5">
        <v>611</v>
      </c>
      <c r="D26" s="19">
        <v>3</v>
      </c>
      <c r="E26" s="19">
        <v>0</v>
      </c>
      <c r="F26" s="19">
        <v>0</v>
      </c>
    </row>
    <row r="27" spans="1:6" ht="15.75">
      <c r="A27" s="22" t="s">
        <v>135</v>
      </c>
      <c r="B27" s="19">
        <f t="shared" si="2"/>
        <v>47</v>
      </c>
      <c r="C27" s="5">
        <v>16</v>
      </c>
      <c r="D27" s="5">
        <v>31</v>
      </c>
      <c r="E27" s="19">
        <v>0</v>
      </c>
      <c r="F27" s="19">
        <v>0</v>
      </c>
    </row>
    <row r="28" spans="1:6" ht="15.75">
      <c r="A28" s="22" t="s">
        <v>113</v>
      </c>
      <c r="B28" s="19">
        <f t="shared" si="2"/>
        <v>249</v>
      </c>
      <c r="C28" s="5">
        <v>248</v>
      </c>
      <c r="D28" s="19">
        <v>0</v>
      </c>
      <c r="E28" s="19">
        <v>1</v>
      </c>
      <c r="F28" s="19">
        <v>0</v>
      </c>
    </row>
    <row r="29" spans="1:6" ht="15.75">
      <c r="A29" s="22" t="s">
        <v>114</v>
      </c>
      <c r="B29" s="19">
        <f t="shared" si="2"/>
        <v>2606</v>
      </c>
      <c r="C29" s="5">
        <v>2606</v>
      </c>
      <c r="D29" s="19">
        <v>0</v>
      </c>
      <c r="E29" s="19">
        <v>0</v>
      </c>
      <c r="F29" s="19">
        <v>0</v>
      </c>
    </row>
    <row r="30" spans="1:6" ht="15.75">
      <c r="A30" s="22" t="s">
        <v>115</v>
      </c>
      <c r="B30" s="19">
        <f t="shared" si="2"/>
        <v>169</v>
      </c>
      <c r="C30" s="5">
        <v>166</v>
      </c>
      <c r="D30" s="19">
        <v>0</v>
      </c>
      <c r="E30" s="19">
        <v>3</v>
      </c>
      <c r="F30" s="19">
        <v>0</v>
      </c>
    </row>
    <row r="31" spans="1:6" ht="15.75">
      <c r="A31" s="22" t="s">
        <v>116</v>
      </c>
      <c r="B31" s="19">
        <f aca="true" t="shared" si="3" ref="B31:B38">SUM(C31:F31)</f>
        <v>464</v>
      </c>
      <c r="C31" s="5">
        <v>457</v>
      </c>
      <c r="D31" s="19">
        <v>0</v>
      </c>
      <c r="E31" s="19">
        <v>7</v>
      </c>
      <c r="F31" s="19">
        <v>0</v>
      </c>
    </row>
    <row r="32" spans="1:6" ht="15.75">
      <c r="A32" s="22" t="s">
        <v>136</v>
      </c>
      <c r="B32" s="19">
        <f t="shared" si="3"/>
        <v>544</v>
      </c>
      <c r="C32" s="5">
        <v>537</v>
      </c>
      <c r="D32" s="19">
        <v>0</v>
      </c>
      <c r="E32" s="19">
        <v>7</v>
      </c>
      <c r="F32" s="19">
        <v>0</v>
      </c>
    </row>
    <row r="33" spans="1:6" ht="15.75">
      <c r="A33" s="22" t="s">
        <v>137</v>
      </c>
      <c r="B33" s="19">
        <f t="shared" si="3"/>
        <v>2868</v>
      </c>
      <c r="C33" s="5">
        <v>921</v>
      </c>
      <c r="D33" s="5">
        <v>1915</v>
      </c>
      <c r="E33" s="19">
        <v>0</v>
      </c>
      <c r="F33" s="5">
        <v>32</v>
      </c>
    </row>
    <row r="34" spans="1:6" ht="15.75">
      <c r="A34" s="22" t="s">
        <v>118</v>
      </c>
      <c r="B34" s="19">
        <f t="shared" si="3"/>
        <v>1643</v>
      </c>
      <c r="C34" s="5">
        <v>1642</v>
      </c>
      <c r="D34" s="19">
        <v>0</v>
      </c>
      <c r="E34" s="19">
        <v>0</v>
      </c>
      <c r="F34" s="19">
        <v>1</v>
      </c>
    </row>
    <row r="35" spans="1:6" ht="15.75">
      <c r="A35" s="22" t="s">
        <v>119</v>
      </c>
      <c r="B35" s="19">
        <f t="shared" si="3"/>
        <v>173</v>
      </c>
      <c r="C35" s="5">
        <v>161</v>
      </c>
      <c r="D35" s="19">
        <v>2</v>
      </c>
      <c r="E35" s="19">
        <v>10</v>
      </c>
      <c r="F35" s="19">
        <v>0</v>
      </c>
    </row>
    <row r="36" spans="1:6" ht="15.75">
      <c r="A36" s="22" t="s">
        <v>138</v>
      </c>
      <c r="B36" s="19">
        <f t="shared" si="3"/>
        <v>303</v>
      </c>
      <c r="C36" s="5">
        <v>122</v>
      </c>
      <c r="D36" s="5">
        <v>181</v>
      </c>
      <c r="E36" s="19">
        <v>0</v>
      </c>
      <c r="F36" s="19">
        <v>0</v>
      </c>
    </row>
    <row r="37" spans="1:6" ht="15.75">
      <c r="A37" s="22" t="s">
        <v>121</v>
      </c>
      <c r="B37" s="19">
        <f t="shared" si="3"/>
        <v>2639</v>
      </c>
      <c r="C37" s="5">
        <v>2567</v>
      </c>
      <c r="D37" s="19">
        <v>3</v>
      </c>
      <c r="E37" s="19">
        <v>61</v>
      </c>
      <c r="F37" s="19">
        <v>8</v>
      </c>
    </row>
    <row r="38" spans="1:6" ht="15.75">
      <c r="A38" s="22" t="s">
        <v>122</v>
      </c>
      <c r="B38" s="19">
        <f t="shared" si="3"/>
        <v>352</v>
      </c>
      <c r="C38" s="5">
        <v>349</v>
      </c>
      <c r="D38" s="19">
        <v>0</v>
      </c>
      <c r="E38" s="19">
        <v>3</v>
      </c>
      <c r="F38" s="19">
        <v>0</v>
      </c>
    </row>
    <row r="39" spans="1:6" ht="15.75">
      <c r="A39" s="22" t="s">
        <v>139</v>
      </c>
      <c r="B39" s="19">
        <f aca="true" t="shared" si="4" ref="B39:B45">SUM(C39:F39)</f>
        <v>1502</v>
      </c>
      <c r="C39" s="5">
        <v>1502</v>
      </c>
      <c r="D39" s="19">
        <v>0</v>
      </c>
      <c r="E39" s="19">
        <v>0</v>
      </c>
      <c r="F39" s="19">
        <v>0</v>
      </c>
    </row>
    <row r="40" spans="1:6" ht="15.75">
      <c r="A40" s="22" t="s">
        <v>124</v>
      </c>
      <c r="B40" s="19">
        <f t="shared" si="4"/>
        <v>962</v>
      </c>
      <c r="C40" s="5">
        <v>197</v>
      </c>
      <c r="D40" s="5">
        <v>747</v>
      </c>
      <c r="E40" s="19">
        <v>18</v>
      </c>
      <c r="F40" s="19">
        <v>0</v>
      </c>
    </row>
    <row r="41" spans="1:6" ht="15.75">
      <c r="A41" s="22" t="s">
        <v>140</v>
      </c>
      <c r="B41" s="19">
        <f t="shared" si="4"/>
        <v>413</v>
      </c>
      <c r="C41" s="5">
        <v>409</v>
      </c>
      <c r="D41" s="19">
        <v>0</v>
      </c>
      <c r="E41" s="19">
        <v>4</v>
      </c>
      <c r="F41" s="19">
        <v>0</v>
      </c>
    </row>
    <row r="42" spans="1:6" ht="15.75">
      <c r="A42" s="22" t="s">
        <v>126</v>
      </c>
      <c r="B42" s="19">
        <f t="shared" si="4"/>
        <v>565</v>
      </c>
      <c r="C42" s="5">
        <v>563</v>
      </c>
      <c r="D42" s="5">
        <v>2</v>
      </c>
      <c r="E42" s="19">
        <v>0</v>
      </c>
      <c r="F42" s="19">
        <v>0</v>
      </c>
    </row>
    <row r="43" spans="1:6" ht="15.75">
      <c r="A43" s="22" t="s">
        <v>127</v>
      </c>
      <c r="B43" s="19">
        <f t="shared" si="4"/>
        <v>75</v>
      </c>
      <c r="C43" s="5">
        <v>34</v>
      </c>
      <c r="D43" s="5">
        <v>41</v>
      </c>
      <c r="E43" s="19">
        <v>0</v>
      </c>
      <c r="F43" s="19">
        <v>0</v>
      </c>
    </row>
    <row r="44" spans="1:6" ht="15.75">
      <c r="A44" s="22" t="s">
        <v>146</v>
      </c>
      <c r="B44" s="19">
        <f t="shared" si="4"/>
        <v>7612</v>
      </c>
      <c r="C44" s="25">
        <v>7570</v>
      </c>
      <c r="D44" s="19">
        <v>8</v>
      </c>
      <c r="E44" s="19">
        <v>0</v>
      </c>
      <c r="F44" s="25">
        <v>34</v>
      </c>
    </row>
    <row r="45" spans="1:6" ht="15.75">
      <c r="A45" s="22" t="s">
        <v>129</v>
      </c>
      <c r="B45" s="19">
        <f t="shared" si="4"/>
        <v>95</v>
      </c>
      <c r="C45" s="5">
        <v>91</v>
      </c>
      <c r="D45" s="19">
        <v>0</v>
      </c>
      <c r="E45" s="19">
        <v>4</v>
      </c>
      <c r="F45" s="19">
        <v>0</v>
      </c>
    </row>
    <row r="46" spans="1:6" ht="15.75">
      <c r="A46" s="22"/>
      <c r="B46" s="5"/>
      <c r="C46" s="5"/>
      <c r="D46" s="5"/>
      <c r="E46" s="5"/>
      <c r="F46" s="5"/>
    </row>
    <row r="47" spans="1:6" ht="15.75">
      <c r="A47" s="22" t="s">
        <v>130</v>
      </c>
      <c r="B47" s="19">
        <f>SUM(C47:F47)</f>
        <v>226</v>
      </c>
      <c r="C47" s="5">
        <v>221</v>
      </c>
      <c r="D47" s="19">
        <v>0</v>
      </c>
      <c r="E47" s="19">
        <v>5</v>
      </c>
      <c r="F47" s="19">
        <v>0</v>
      </c>
    </row>
    <row r="48" spans="1:6" ht="15.75">
      <c r="A48" s="22"/>
      <c r="B48" s="19"/>
      <c r="C48" s="5"/>
      <c r="D48" s="5"/>
      <c r="E48" s="5"/>
      <c r="F48" s="5"/>
    </row>
    <row r="49" spans="1:6" ht="15.75">
      <c r="A49" s="22" t="s">
        <v>87</v>
      </c>
      <c r="B49" s="19">
        <f>SUM(C49:F49)</f>
        <v>8</v>
      </c>
      <c r="C49" s="19">
        <v>0</v>
      </c>
      <c r="D49" s="19">
        <v>0</v>
      </c>
      <c r="E49" s="20">
        <v>8</v>
      </c>
      <c r="F49" s="19">
        <v>0</v>
      </c>
    </row>
    <row r="50" spans="1:6" ht="15.75">
      <c r="A50" s="24"/>
      <c r="B50" s="24"/>
      <c r="C50" s="24"/>
      <c r="D50" s="24"/>
      <c r="E50" s="24"/>
      <c r="F50" s="24"/>
    </row>
    <row r="51" spans="1:6" ht="37.5" customHeight="1">
      <c r="A51" s="29" t="s">
        <v>147</v>
      </c>
      <c r="B51" s="29"/>
      <c r="C51" s="29"/>
      <c r="D51" s="29"/>
      <c r="E51" s="29"/>
      <c r="F51" s="29"/>
    </row>
    <row r="52" ht="15.75">
      <c r="A52" s="1" t="s">
        <v>2</v>
      </c>
    </row>
    <row r="53" spans="1:6" ht="34.5" customHeight="1">
      <c r="A53" s="29" t="s">
        <v>143</v>
      </c>
      <c r="B53" s="29"/>
      <c r="C53" s="29"/>
      <c r="D53" s="29"/>
      <c r="E53" s="29"/>
      <c r="F53" s="29"/>
    </row>
    <row r="54" ht="15.75">
      <c r="A54" s="1" t="s">
        <v>0</v>
      </c>
    </row>
    <row r="55" ht="15.75">
      <c r="A55" s="1"/>
    </row>
    <row r="56" ht="17.25">
      <c r="A56" s="1" t="s">
        <v>41</v>
      </c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</sheetData>
  <sheetProtection/>
  <mergeCells count="2">
    <mergeCell ref="A51:F51"/>
    <mergeCell ref="A53:F53"/>
  </mergeCells>
  <printOptions/>
  <pageMargins left="0.7" right="0.7" top="0.75" bottom="0.75" header="0.3" footer="0.3"/>
  <pageSetup fitToHeight="2" fitToWidth="1" horizontalDpi="1200" verticalDpi="12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2016-09-08T20:24:37Z</cp:lastPrinted>
  <dcterms:created xsi:type="dcterms:W3CDTF">2003-07-16T18:18:49Z</dcterms:created>
  <dcterms:modified xsi:type="dcterms:W3CDTF">2021-08-04T15:01:11Z</dcterms:modified>
  <cp:category/>
  <cp:version/>
  <cp:contentType/>
  <cp:contentStatus/>
</cp:coreProperties>
</file>