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2" sheetId="7" r:id="rId7"/>
    <sheet name="2011" sheetId="8" r:id="rId8"/>
  </sheets>
  <definedNames>
    <definedName name="_xlnm.Print_Area" localSheetId="7">'2011'!$A$1:$R$113</definedName>
    <definedName name="_xlnm.Print_Area" localSheetId="6">'2012'!$A$1:$R$106</definedName>
    <definedName name="_xlnm.Print_Area" localSheetId="5">'2014'!$A$1:$R$108</definedName>
    <definedName name="_xlnm.Print_Area" localSheetId="4">'2015'!$A$1:$R$103</definedName>
    <definedName name="_xlnm.Print_Area" localSheetId="3">'2016'!$A$1:$R$104</definedName>
    <definedName name="_xlnm.Print_Area" localSheetId="1">'2018'!$A$1:$R$105</definedName>
    <definedName name="_xlnm.Print_Area" localSheetId="0">'2019'!$A$1:$R$103</definedName>
    <definedName name="_xlnm.Print_Titles" localSheetId="7">'2011'!$1:$3</definedName>
    <definedName name="_xlnm.Print_Titles" localSheetId="6">'2012'!$1:$4</definedName>
    <definedName name="_xlnm.Print_Titles" localSheetId="5">'2014'!$1:$4</definedName>
    <definedName name="_xlnm.Print_Titles" localSheetId="4">'2015'!$1:$4</definedName>
    <definedName name="_xlnm.Print_Titles" localSheetId="3">'2016'!$1:$4</definedName>
  </definedNames>
  <calcPr fullCalcOnLoad="1"/>
</workbook>
</file>

<file path=xl/sharedStrings.xml><?xml version="1.0" encoding="utf-8"?>
<sst xmlns="http://schemas.openxmlformats.org/spreadsheetml/2006/main" count="1711" uniqueCount="287">
  <si>
    <t>Total</t>
  </si>
  <si>
    <t>Assets</t>
  </si>
  <si>
    <t xml:space="preserve">  Commercial Banks</t>
  </si>
  <si>
    <t xml:space="preserve">    Adirondack Bank</t>
  </si>
  <si>
    <t xml:space="preserve">    Alden State Bank</t>
  </si>
  <si>
    <t xml:space="preserve">    Alma Bank</t>
  </si>
  <si>
    <t xml:space="preserve">    Alpine Capital Bank</t>
  </si>
  <si>
    <t xml:space="preserve">    Amerasia Bank</t>
  </si>
  <si>
    <t xml:space="preserve">    American Community Bank</t>
  </si>
  <si>
    <t xml:space="preserve">    Bank Leumi USA</t>
  </si>
  <si>
    <t xml:space="preserve">    Bank of Akron</t>
  </si>
  <si>
    <t xml:space="preserve">    Bank of Cattaraugus</t>
  </si>
  <si>
    <t xml:space="preserve">    Bank of Holland</t>
  </si>
  <si>
    <t xml:space="preserve">    Catskill Hudson Bank</t>
  </si>
  <si>
    <t xml:space="preserve">    Cattaraugus County Bank</t>
  </si>
  <si>
    <t xml:space="preserve">    Citizens Bank of Cape Vincent</t>
  </si>
  <si>
    <t xml:space="preserve">    Country Bank</t>
  </si>
  <si>
    <t xml:space="preserve">    Emigrant Mercantile Bank</t>
  </si>
  <si>
    <t xml:space="preserve">    Empire State Bank</t>
  </si>
  <si>
    <t xml:space="preserve">    First American International Bank</t>
  </si>
  <si>
    <t xml:space="preserve">    Genesee Regional Bank</t>
  </si>
  <si>
    <t xml:space="preserve">    Global Bank</t>
  </si>
  <si>
    <t xml:space="preserve">    Gold Coast Bank</t>
  </si>
  <si>
    <t xml:space="preserve">    Greene County Commercial Bank</t>
  </si>
  <si>
    <t xml:space="preserve">    Hanover Community Bank</t>
  </si>
  <si>
    <t xml:space="preserve">    Interaudi Bank</t>
  </si>
  <si>
    <t xml:space="preserve">    New York Commercial Bank</t>
  </si>
  <si>
    <t xml:space="preserve">    NewBank</t>
  </si>
  <si>
    <t xml:space="preserve">    PathFinder Commerical Bank</t>
  </si>
  <si>
    <t xml:space="preserve">    PCSB Commercial Bank</t>
  </si>
  <si>
    <t xml:space="preserve">    Pioneer Commercial Bank</t>
  </si>
  <si>
    <t xml:space="preserve">    Savoy Bank</t>
  </si>
  <si>
    <t xml:space="preserve">    Shinhan Bank America</t>
  </si>
  <si>
    <t xml:space="preserve">    Signature Bank</t>
  </si>
  <si>
    <t xml:space="preserve">    The Berkshire Bank</t>
  </si>
  <si>
    <t xml:space="preserve">    Tioga State Bank</t>
  </si>
  <si>
    <t xml:space="preserve">    United Orient Bank</t>
  </si>
  <si>
    <t xml:space="preserve">    Victory State Bank</t>
  </si>
  <si>
    <t xml:space="preserve">    Woori America Bank</t>
  </si>
  <si>
    <t xml:space="preserve">    WSB Municipal Bank</t>
  </si>
  <si>
    <t xml:space="preserve">  Trust Companies</t>
  </si>
  <si>
    <t xml:space="preserve">    Amalgamated Bank</t>
  </si>
  <si>
    <t xml:space="preserve">    Banco Popular North America</t>
  </si>
  <si>
    <t xml:space="preserve">    Bank of Millbrook</t>
  </si>
  <si>
    <t xml:space="preserve">    Bank of Richmondville</t>
  </si>
  <si>
    <t xml:space="preserve">    Bank of Utica</t>
  </si>
  <si>
    <t xml:space="preserve">    Chemung Canal Trust Company</t>
  </si>
  <si>
    <t xml:space="preserve">    Deutsche Bank Trust Company Americas</t>
  </si>
  <si>
    <t xml:space="preserve">    Fiduciary Trust Company International</t>
  </si>
  <si>
    <t xml:space="preserve">    Five Star Bank</t>
  </si>
  <si>
    <t xml:space="preserve">    Habib American Bank</t>
  </si>
  <si>
    <t xml:space="preserve">    Israel Discounts Bank of New York</t>
  </si>
  <si>
    <t xml:space="preserve">    Manufacturers and Traders Trust Company</t>
  </si>
  <si>
    <t xml:space="preserve">    Mizuho Trust and Banking Company (USA)</t>
  </si>
  <si>
    <t xml:space="preserve">    Orange County Trust Company</t>
  </si>
  <si>
    <t xml:space="preserve">    Solvay Bank</t>
  </si>
  <si>
    <t xml:space="preserve">    Steuben Trust Company</t>
  </si>
  <si>
    <t xml:space="preserve">    The Adirondack Trust Company</t>
  </si>
  <si>
    <t xml:space="preserve">    The Bank of Castile</t>
  </si>
  <si>
    <t xml:space="preserve">    The Bank of New York Mellon</t>
  </si>
  <si>
    <t xml:space="preserve">    Goldman Sachs Bank USA</t>
  </si>
  <si>
    <t xml:space="preserve">    Tompkins Trust Company</t>
  </si>
  <si>
    <t xml:space="preserve">  Limited Purpose Trust Companies</t>
  </si>
  <si>
    <t xml:space="preserve">    American Stock Transfer and Trust Company, LLC</t>
  </si>
  <si>
    <t xml:space="preserve">    Anthos Trust Company, LLC</t>
  </si>
  <si>
    <t xml:space="preserve">    Continental Stock Transfer and Trust Company</t>
  </si>
  <si>
    <t xml:space="preserve">    Genesee Valley Trust Company</t>
  </si>
  <si>
    <t xml:space="preserve">    Law Debenture Trust Company of New York</t>
  </si>
  <si>
    <t xml:space="preserve">    Market Street Trust Company</t>
  </si>
  <si>
    <t xml:space="preserve">    New York Life Trust Company</t>
  </si>
  <si>
    <t xml:space="preserve">    The Depository Trust Company</t>
  </si>
  <si>
    <t xml:space="preserve">    The Warehouse Trust Company LLC</t>
  </si>
  <si>
    <t xml:space="preserve">  Private Bankers</t>
  </si>
  <si>
    <t xml:space="preserve">    Brown Brothers Harriman and Company</t>
  </si>
  <si>
    <t>Liabilities and Equity</t>
  </si>
  <si>
    <t>Liabilities</t>
  </si>
  <si>
    <t>1  This amount includes cash physically in possession of the bank (cash and coins) and amounts owed to the bank from other banks.</t>
  </si>
  <si>
    <t>2  A repo, also known as a repurchase agreement, is the sale of securities together with an agreement for the seller to buy back the securities at a later date.</t>
  </si>
  <si>
    <t>(thousands)</t>
  </si>
  <si>
    <t xml:space="preserve">    Jeff Bank</t>
  </si>
  <si>
    <t xml:space="preserve">    Spring Bank</t>
  </si>
  <si>
    <t xml:space="preserve">    The Westchester Bank</t>
  </si>
  <si>
    <t xml:space="preserve">    USNY Bank</t>
  </si>
  <si>
    <t>3  For Commercial Banks, All Other Assets includes FDIC Call Report items: other assets, trading assets, goodwill and intangible assets, and other real estate owned.</t>
  </si>
  <si>
    <t xml:space="preserve">    Flushing Bank</t>
  </si>
  <si>
    <t xml:space="preserve">    Mahopac Bank</t>
  </si>
  <si>
    <t xml:space="preserve">    Metropolitan Commercial Bank</t>
  </si>
  <si>
    <t xml:space="preserve">    Mizuho Bank (USA)</t>
  </si>
  <si>
    <t xml:space="preserve">    OFI Global Trust Company</t>
  </si>
  <si>
    <t>New York State — 2015</t>
  </si>
  <si>
    <t xml:space="preserve">    Greater Hudson Bank</t>
  </si>
  <si>
    <t xml:space="preserve">    Gemini Trust Company, LLC</t>
  </si>
  <si>
    <t xml:space="preserve">    itBit Trust Company, LLC</t>
  </si>
  <si>
    <t xml:space="preserve">    Mitsubishi UFJ Trust and Banking Corporation (USA)</t>
  </si>
  <si>
    <t>Total Assets</t>
  </si>
  <si>
    <r>
      <t>Cash and Due From Banks</t>
    </r>
    <r>
      <rPr>
        <vertAlign val="superscript"/>
        <sz val="11"/>
        <rFont val="Arial"/>
        <family val="2"/>
      </rPr>
      <t>1</t>
    </r>
  </si>
  <si>
    <t>Total 
Securities</t>
  </si>
  <si>
    <r>
      <t>Federal 
Funds Sold 
and Repos</t>
    </r>
    <r>
      <rPr>
        <vertAlign val="superscript"/>
        <sz val="11"/>
        <rFont val="Arial"/>
        <family val="2"/>
      </rPr>
      <t>2</t>
    </r>
  </si>
  <si>
    <t>Loans and Leases Net</t>
  </si>
  <si>
    <t>Premises and Equipment</t>
  </si>
  <si>
    <r>
      <t>All Other Assets</t>
    </r>
    <r>
      <rPr>
        <vertAlign val="superscript"/>
        <sz val="11"/>
        <rFont val="Arial"/>
        <family val="2"/>
      </rPr>
      <t>3</t>
    </r>
  </si>
  <si>
    <t>Total 
Liabilities</t>
  </si>
  <si>
    <t>Total
Deposits</t>
  </si>
  <si>
    <t>Federal Funds Bought and Sold</t>
  </si>
  <si>
    <t>Subordinated Notes and Debentures</t>
  </si>
  <si>
    <t>All Other Liabilities</t>
  </si>
  <si>
    <t>Total Equity Capital</t>
  </si>
  <si>
    <t>Total 
Liabilities and Equity Capital</t>
  </si>
  <si>
    <t>Trading Liablities and Other 
Borrowed Money</t>
  </si>
  <si>
    <t>New York State — 2014</t>
  </si>
  <si>
    <t>Adirondack Bank</t>
  </si>
  <si>
    <t>Alden State Bank</t>
  </si>
  <si>
    <t>Alma Bank</t>
  </si>
  <si>
    <t>Alpine Capital Bank</t>
  </si>
  <si>
    <t>Amerasia Bank</t>
  </si>
  <si>
    <t>American Community Bank</t>
  </si>
  <si>
    <t>Bank of Akron</t>
  </si>
  <si>
    <t>Bank of Cattaraugus</t>
  </si>
  <si>
    <t>Bank of Holland</t>
  </si>
  <si>
    <t>Berkshire Bank Municipal Bank</t>
  </si>
  <si>
    <t>BPD Bank</t>
  </si>
  <si>
    <t>Catskill Hudson Bank</t>
  </si>
  <si>
    <t>Cattaraugus County Bank</t>
  </si>
  <si>
    <t>Citizens Bank of Cape Vincent</t>
  </si>
  <si>
    <t>Country Bank</t>
  </si>
  <si>
    <t>Emigrant Mercantile Bank</t>
  </si>
  <si>
    <t>Empire State Bank</t>
  </si>
  <si>
    <t>First American International Bank</t>
  </si>
  <si>
    <t>Flushing Bank</t>
  </si>
  <si>
    <t>Genesee Regional Bank</t>
  </si>
  <si>
    <t>Global Bank</t>
  </si>
  <si>
    <t>Gold Coast Bank</t>
  </si>
  <si>
    <t>Greene County Commercial Bank</t>
  </si>
  <si>
    <t>Hanover Community Bank</t>
  </si>
  <si>
    <t>Interaudi Bank</t>
  </si>
  <si>
    <t>Jeff Bank</t>
  </si>
  <si>
    <t>Mahopac Bank</t>
  </si>
  <si>
    <t>New York Commercial Bank</t>
  </si>
  <si>
    <t>NewBank</t>
  </si>
  <si>
    <t>Pathfinder Commercial Bank</t>
  </si>
  <si>
    <t>PCSB Commercial Bank</t>
  </si>
  <si>
    <t>Pioneer Commercial Bank</t>
  </si>
  <si>
    <t>Riverside Bank</t>
  </si>
  <si>
    <t>Savoy Bank</t>
  </si>
  <si>
    <t>Shinhan Bank America</t>
  </si>
  <si>
    <t>Signature Bank</t>
  </si>
  <si>
    <t>Spring Bank</t>
  </si>
  <si>
    <t>State Bank of Chittenango</t>
  </si>
  <si>
    <t>The Berkshire Bank</t>
  </si>
  <si>
    <t>The Westchester Bank</t>
  </si>
  <si>
    <t>Tioga State Bank</t>
  </si>
  <si>
    <t>United International Bank</t>
  </si>
  <si>
    <t>United Orient Bank</t>
  </si>
  <si>
    <t>USNY Bank</t>
  </si>
  <si>
    <t>Victory State Bank</t>
  </si>
  <si>
    <t>Woori America Bank</t>
  </si>
  <si>
    <t>WSB Municipal Bank</t>
  </si>
  <si>
    <t>Trust Companies</t>
  </si>
  <si>
    <t>Amalgamated Bank</t>
  </si>
  <si>
    <t>Banco Popular North America</t>
  </si>
  <si>
    <t>Bank Leumi USA</t>
  </si>
  <si>
    <t>Bank of Millbrook</t>
  </si>
  <si>
    <t>Bank of Richmondville</t>
  </si>
  <si>
    <t>Bank of Utica</t>
  </si>
  <si>
    <t>Chemung Canal Trust Company</t>
  </si>
  <si>
    <t>Deutsche Bank Trust Company Americas</t>
  </si>
  <si>
    <t>Fiduciary Trust Company International</t>
  </si>
  <si>
    <t>Five Star Bank</t>
  </si>
  <si>
    <t>Goldman Sachs Bank USA</t>
  </si>
  <si>
    <t>Habib American Bank</t>
  </si>
  <si>
    <t>Israel Discount Bank of New York</t>
  </si>
  <si>
    <t>Manufacturers and Traders Trust</t>
  </si>
  <si>
    <t>Metropolitan Commercial Bank</t>
  </si>
  <si>
    <t>Mitsubishi UFJ Trust &amp; Banking</t>
  </si>
  <si>
    <t>Mizuho Bank (USA)</t>
  </si>
  <si>
    <t>Mizuho Trust &amp; Banking Co. USA</t>
  </si>
  <si>
    <t>Orange County Trust Company</t>
  </si>
  <si>
    <t>Solvay Bank</t>
  </si>
  <si>
    <t>Steuben Trust Company</t>
  </si>
  <si>
    <t>The Adirondack Trust Company</t>
  </si>
  <si>
    <t>The Bank of Castile</t>
  </si>
  <si>
    <t>The Bank of New York Mellon</t>
  </si>
  <si>
    <t>Tompkins Trust Company</t>
  </si>
  <si>
    <t xml:space="preserve"> Limited Purpose Trust Companies</t>
  </si>
  <si>
    <t>American Stock Transfer &amp; Trust</t>
  </si>
  <si>
    <t>Anthos Trust Company, LLC</t>
  </si>
  <si>
    <t>Continental Stock Transfer &amp; Trust</t>
  </si>
  <si>
    <t>Genesee Valley Trust Company</t>
  </si>
  <si>
    <t>Law Debenture Trust Company of New</t>
  </si>
  <si>
    <t>Market Street Trust Company</t>
  </si>
  <si>
    <t>New York Life Trust Company</t>
  </si>
  <si>
    <t>OFI Global Trust Company</t>
  </si>
  <si>
    <t>The Bank of Nova Scotia Trust Company</t>
  </si>
  <si>
    <t>The Depository Trust Company</t>
  </si>
  <si>
    <t>The Northern Trust Company of New</t>
  </si>
  <si>
    <t>The Warehouse Trust Company LLC</t>
  </si>
  <si>
    <t>Private Bankers</t>
  </si>
  <si>
    <t>Brown Brothers Harriman and Company</t>
  </si>
  <si>
    <t>Commercial Banks</t>
  </si>
  <si>
    <r>
      <rPr>
        <sz val="11"/>
        <rFont val="Arial"/>
        <family val="2"/>
      </rPr>
      <t>Deutsche Bank Trust Company
Americas</t>
    </r>
  </si>
  <si>
    <r>
      <rPr>
        <sz val="11"/>
        <rFont val="Arial"/>
        <family val="2"/>
      </rPr>
      <t>Fiduciary Trust Company
International</t>
    </r>
  </si>
  <si>
    <t>Manufacturers and Traders Trust Company</t>
  </si>
  <si>
    <t>Mitsubishi UFJ Trust &amp; Banking Corporation (U.S.A.)</t>
  </si>
  <si>
    <t>Limited Purpose Trust Companies</t>
  </si>
  <si>
    <r>
      <rPr>
        <sz val="11"/>
        <rFont val="Arial"/>
        <family val="2"/>
      </rPr>
      <t>American Stock Transfer &amp; Trust
Company, LLC</t>
    </r>
  </si>
  <si>
    <r>
      <rPr>
        <sz val="11"/>
        <rFont val="Arial"/>
        <family val="2"/>
      </rPr>
      <t>Continental Stock Transfer &amp;
Trust Company</t>
    </r>
  </si>
  <si>
    <t>Law Debenture Trust Company of New York</t>
  </si>
  <si>
    <t>The Northern Trust Company of New York</t>
  </si>
  <si>
    <r>
      <rPr>
        <sz val="11"/>
        <rFont val="Arial"/>
        <family val="2"/>
      </rPr>
      <t>The Warehouse Trust Company
LLC</t>
    </r>
  </si>
  <si>
    <t>Commercial Banks, Trust Companies, and Banks</t>
  </si>
  <si>
    <t xml:space="preserve">    Mitsubishi UFJ Trust and Bank Corporation (USA)</t>
  </si>
  <si>
    <t>Condition of Commercial Banks, Trusts, and Private Bankers — Assets</t>
  </si>
  <si>
    <t>Condition of Commercial Banks, Trusts, and Private Bankers — Liabilities and Equity</t>
  </si>
  <si>
    <t>New York State — 2012</t>
  </si>
  <si>
    <t xml:space="preserve">    Berkshire Bank Municipal Bank</t>
  </si>
  <si>
    <t xml:space="preserve">    BDP Bank</t>
  </si>
  <si>
    <t xml:space="preserve">    Flushing Commercial Bank</t>
  </si>
  <si>
    <t xml:space="preserve">    Provident Municipal Bank</t>
  </si>
  <si>
    <t xml:space="preserve">    Riverside Bank</t>
  </si>
  <si>
    <t xml:space="preserve">    State Bank of Chittenango</t>
  </si>
  <si>
    <t xml:space="preserve">    United International Bank</t>
  </si>
  <si>
    <t xml:space="preserve">    Mizuho Corporate Bank (USA)</t>
  </si>
  <si>
    <t xml:space="preserve">    OFI Trust Company</t>
  </si>
  <si>
    <t xml:space="preserve">    Bank of Nova Scotia Trust Company of New York</t>
  </si>
  <si>
    <t xml:space="preserve">    The Northern Trust Company of New York</t>
  </si>
  <si>
    <t>New York State — 2011</t>
  </si>
  <si>
    <t xml:space="preserve">    CheckSpring Bank</t>
  </si>
  <si>
    <t xml:space="preserve">    Gotham Bank of New York</t>
  </si>
  <si>
    <t xml:space="preserve">    USNY</t>
  </si>
  <si>
    <t xml:space="preserve">    Westchester Bank, The</t>
  </si>
  <si>
    <t xml:space="preserve">    Bank of Tokyo-Mitsubishi UFJ Trust Company</t>
  </si>
  <si>
    <t xml:space="preserve">    State Bank of Long Island</t>
  </si>
  <si>
    <t>NA</t>
  </si>
  <si>
    <t>NA  Not available.</t>
  </si>
  <si>
    <t>Federal Funds Bought 
and Sold</t>
  </si>
  <si>
    <t>Trading Liablities and Other 
Borrowed 
Money</t>
  </si>
  <si>
    <t>New York State — 2016</t>
  </si>
  <si>
    <t>Greater Hudson Bank</t>
  </si>
  <si>
    <t>Pathfinder Bank</t>
  </si>
  <si>
    <t>Orange Bank &amp;Trust Company</t>
  </si>
  <si>
    <t>American Stock Transfer &amp; Trust Company, LLC</t>
  </si>
  <si>
    <t>Continental Stock Transfer &amp; Trust Company</t>
  </si>
  <si>
    <r>
      <rPr>
        <sz val="11"/>
        <rFont val="Arial"/>
        <family val="2"/>
      </rPr>
      <t>Law Debenture Trust Company of New
York</t>
    </r>
  </si>
  <si>
    <t>Gemini Trust Company</t>
  </si>
  <si>
    <t>LTBIT Trust Company/name change-
PAXOS</t>
  </si>
  <si>
    <t>Brown Brothers Harriman &amp; Co.</t>
  </si>
  <si>
    <t>Manufacturers and Traders Trust Co.</t>
  </si>
  <si>
    <r>
      <rPr>
        <sz val="11"/>
        <rFont val="Arial"/>
        <family val="2"/>
      </rPr>
      <t>Continental Stock Transfer &amp; Trust
Company</t>
    </r>
  </si>
  <si>
    <t>Law Debenture Trust Company of NY</t>
  </si>
  <si>
    <t>LTBIT Trust Company/ PAXOS</t>
  </si>
  <si>
    <r>
      <t>Subordinated Notes and Debentures</t>
    </r>
    <r>
      <rPr>
        <vertAlign val="superscript"/>
        <sz val="11"/>
        <rFont val="Arial"/>
        <family val="2"/>
      </rPr>
      <t>4</t>
    </r>
  </si>
  <si>
    <t>4  Subordinated Notes and Debentures are not included in Total Liabilities.</t>
  </si>
  <si>
    <t>Flushing Commercial Bank</t>
  </si>
  <si>
    <t>Provident Municipal Bank</t>
  </si>
  <si>
    <t>New York State — 2017</t>
  </si>
  <si>
    <t>BNB Bank</t>
  </si>
  <si>
    <t>Paxos Trust Company LLC (ITBIT TR CO LLC)</t>
  </si>
  <si>
    <t>Depository Trust Company, The</t>
  </si>
  <si>
    <t>The Warehouse Trust Company</t>
  </si>
  <si>
    <r>
      <rPr>
        <sz val="11"/>
        <rFont val="Arial"/>
        <family val="2"/>
      </rPr>
      <t>Manufacturers and Traders
Trust Company</t>
    </r>
  </si>
  <si>
    <r>
      <rPr>
        <sz val="11"/>
        <rFont val="Arial"/>
        <family val="2"/>
      </rPr>
      <t>Paxos Trust Company LLC (ITBIT
TR CO LLC)</t>
    </r>
  </si>
  <si>
    <t>New York State — 2018</t>
  </si>
  <si>
    <t>Generations Commercial Bank</t>
  </si>
  <si>
    <t>PCSB Bank</t>
  </si>
  <si>
    <t>Popular Bank</t>
  </si>
  <si>
    <t>Coinbase Custody Trust Company, LLC</t>
  </si>
  <si>
    <t>Equiniti Trust Company</t>
  </si>
  <si>
    <t>ESL Trust Services, LLC</t>
  </si>
  <si>
    <t>NY Digital Trust Company LLC</t>
  </si>
  <si>
    <r>
      <rPr>
        <sz val="11"/>
        <rFont val="Arial"/>
        <family val="2"/>
      </rPr>
      <t>Manufacturers and Traders Trust
Company</t>
    </r>
  </si>
  <si>
    <r>
      <rPr>
        <sz val="11"/>
        <rFont val="Arial"/>
        <family val="2"/>
      </rPr>
      <t>Coinbase Custody Trust Company,
LLC</t>
    </r>
  </si>
  <si>
    <t>New York State — 2019</t>
  </si>
  <si>
    <t>Dime Community Bank</t>
  </si>
  <si>
    <t>Piermont Bank</t>
  </si>
  <si>
    <t>Bakkt Trust Company LLC</t>
  </si>
  <si>
    <t>Continental Stock Transfer &amp; Trust Co.</t>
  </si>
  <si>
    <t>Fidelity Digital Asset Services, LLC</t>
  </si>
  <si>
    <t>Gemini Trust Co.</t>
  </si>
  <si>
    <t>Paxos Trust Company, LLC</t>
  </si>
  <si>
    <t>SOURCE: New York State Department of Financial Services, 2019 Department of Financial Services Annual Report; https://www.dfs.ny.gov/reports_and_publications/dfs_annual_reports (last viewed September 4, 2020).</t>
  </si>
  <si>
    <t>SOURCE: New York State Department of Financial Services, 2018 Department of Financial Services Annual Report; https://www.dfs.ny.gov/reports_and_publications/dfs_annual_reports (last viewed September 4, 2020).</t>
  </si>
  <si>
    <t>SOURCE: New York State Department of Financial Services, 2017 Department of Financial Services Annual Report; https://www.dfs.ny.gov/reports_and_publications/dfs_annual_reports (last viewed September 4, 2020).</t>
  </si>
  <si>
    <t>SOURCE: New York State Department of Financial Services, 2016 Department of Financial Services Annual Report; https://www.dfs.ny.gov/reports_and_publications/dfs_annual_reports (last viewed September 2, 2020).</t>
  </si>
  <si>
    <t>SOURCE: New York State Department of Financial Services, 2015 Department of Financial Services Annual Report; https://www.dfs.ny.gov/reports_and_publications/dfs_annual_reports (last viewed July 22, 2016).</t>
  </si>
  <si>
    <t>SOURCE: New York State Department of Financial Services, 2014 Department of Financial Services Annual Report; https://www.dfs.ny.gov/reports_and_publications/dfs_annual_reports (last viewed August 11, 2015).</t>
  </si>
  <si>
    <t>SOURCE: New York State Department of Financial Services, 2012 Department of Financial Services Annual Report; https://www.dfs.ny.gov/reports_and_publications/dfs_annual_reports (last viewed May 22, 2014).</t>
  </si>
  <si>
    <t>SOURCE: New York State Department of Financial Services, 2011 Department of Financial Services Annual Report; https://www.dfs.ny.gov/reports_and_publications/dfs_annual_reports (last viewed January 23, 2013).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</si>
</sst>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_);[Red]\(&quot;$&quot;#,##0.0\)"/>
    <numFmt numFmtId="166" formatCode="0.0"/>
    <numFmt numFmtId="167" formatCode="0.0%"/>
    <numFmt numFmtId="168" formatCode="&quot;$&quot;#,##0.0"/>
    <numFmt numFmtId="169" formatCode="&quot;$&quot;#,##0.00"/>
    <numFmt numFmtId="170" formatCode="&quot;$&quot;#,##0"/>
    <numFmt numFmtId="171" formatCode="[$-409]dddd\,\ mmmm\ d\,\ yyyy"/>
    <numFmt numFmtId="172" formatCode="[$-409]h:mm:ss\ AM/PM"/>
    <numFmt numFmtId="173" formatCode="\$#,##0"/>
  </numFmts>
  <fonts count="53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u val="single"/>
      <sz val="12"/>
      <color indexed="12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5" fontId="4" fillId="2" borderId="0" xfId="0" applyNumberFormat="1" applyFont="1" applyAlignment="1" applyProtection="1">
      <alignment/>
      <protection locked="0"/>
    </xf>
    <xf numFmtId="5" fontId="5" fillId="2" borderId="0" xfId="0" applyNumberFormat="1" applyFont="1" applyAlignment="1" applyProtection="1">
      <alignment/>
      <protection locked="0"/>
    </xf>
    <xf numFmtId="5" fontId="49" fillId="2" borderId="0" xfId="0" applyNumberFormat="1" applyFont="1" applyAlignment="1" applyProtection="1">
      <alignment/>
      <protection locked="0"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Fill="1" applyAlignment="1">
      <alignment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5" fillId="2" borderId="10" xfId="0" applyNumberFormat="1" applyFont="1" applyBorder="1" applyAlignment="1">
      <alignment/>
    </xf>
    <xf numFmtId="3" fontId="5" fillId="2" borderId="1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5" fontId="7" fillId="2" borderId="0" xfId="0" applyNumberFormat="1" applyFont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right" wrapText="1"/>
      <protection locked="0"/>
    </xf>
    <xf numFmtId="0" fontId="5" fillId="2" borderId="11" xfId="0" applyNumberFormat="1" applyFont="1" applyBorder="1" applyAlignment="1" applyProtection="1">
      <alignment horizontal="right" wrapText="1"/>
      <protection locked="0"/>
    </xf>
    <xf numFmtId="0" fontId="5" fillId="0" borderId="11" xfId="0" applyNumberFormat="1" applyFont="1" applyFill="1" applyBorder="1" applyAlignment="1" applyProtection="1" quotePrefix="1">
      <alignment horizontal="right" wrapText="1"/>
      <protection locked="0"/>
    </xf>
    <xf numFmtId="0" fontId="5" fillId="2" borderId="12" xfId="0" applyNumberFormat="1" applyFont="1" applyBorder="1" applyAlignment="1">
      <alignment horizontal="right" wrapText="1"/>
    </xf>
    <xf numFmtId="170" fontId="5" fillId="2" borderId="0" xfId="0" applyNumberFormat="1" applyFont="1" applyAlignment="1" applyProtection="1" quotePrefix="1">
      <alignment horizontal="right"/>
      <protection locked="0"/>
    </xf>
    <xf numFmtId="170" fontId="5" fillId="2" borderId="0" xfId="0" applyNumberFormat="1" applyFont="1" applyAlignment="1">
      <alignment/>
    </xf>
    <xf numFmtId="170" fontId="5" fillId="2" borderId="0" xfId="0" applyNumberFormat="1" applyFont="1" applyAlignment="1" quotePrefix="1">
      <alignment horizontal="right"/>
    </xf>
    <xf numFmtId="170" fontId="5" fillId="2" borderId="0" xfId="0" applyNumberFormat="1" applyFont="1" applyAlignment="1">
      <alignment/>
    </xf>
    <xf numFmtId="170" fontId="5" fillId="0" borderId="0" xfId="57" applyNumberFormat="1" applyFont="1" applyAlignment="1">
      <alignment horizontal="right"/>
      <protection/>
    </xf>
    <xf numFmtId="170" fontId="5" fillId="0" borderId="0" xfId="57" applyNumberFormat="1" applyFont="1" applyAlignment="1" quotePrefix="1">
      <alignment horizontal="left"/>
      <protection/>
    </xf>
    <xf numFmtId="170" fontId="5" fillId="0" borderId="0" xfId="0" applyNumberFormat="1" applyFont="1" applyFill="1" applyAlignment="1">
      <alignment/>
    </xf>
    <xf numFmtId="170" fontId="5" fillId="0" borderId="0" xfId="57" applyNumberFormat="1" applyFont="1" applyAlignment="1">
      <alignment/>
      <protection/>
    </xf>
    <xf numFmtId="170" fontId="5" fillId="2" borderId="0" xfId="0" applyNumberFormat="1" applyFont="1" applyAlignment="1">
      <alignment horizontal="right"/>
    </xf>
    <xf numFmtId="170" fontId="5" fillId="2" borderId="0" xfId="0" applyNumberFormat="1" applyFont="1" applyAlignment="1" applyProtection="1">
      <alignment/>
      <protection locked="0"/>
    </xf>
    <xf numFmtId="3" fontId="5" fillId="2" borderId="0" xfId="56" applyNumberFormat="1" applyFont="1" applyAlignment="1" applyProtection="1" quotePrefix="1">
      <alignment horizontal="right"/>
      <protection locked="0"/>
    </xf>
    <xf numFmtId="0" fontId="5" fillId="2" borderId="0" xfId="56" applyNumberFormat="1" applyFont="1">
      <alignment/>
      <protection/>
    </xf>
    <xf numFmtId="170" fontId="5" fillId="2" borderId="0" xfId="56" applyNumberFormat="1" applyFont="1" applyProtection="1">
      <alignment/>
      <protection locked="0"/>
    </xf>
    <xf numFmtId="170" fontId="5" fillId="2" borderId="0" xfId="56" applyNumberFormat="1" applyFont="1">
      <alignment/>
      <protection/>
    </xf>
    <xf numFmtId="170" fontId="5" fillId="0" borderId="0" xfId="58" applyNumberFormat="1" applyFont="1" applyAlignment="1">
      <alignment horizontal="right"/>
      <protection/>
    </xf>
    <xf numFmtId="170" fontId="5" fillId="0" borderId="0" xfId="58" applyNumberFormat="1" applyFont="1" applyAlignment="1" quotePrefix="1">
      <alignment horizontal="left"/>
      <protection/>
    </xf>
    <xf numFmtId="170" fontId="5" fillId="0" borderId="0" xfId="56" applyNumberFormat="1" applyFont="1" applyFill="1">
      <alignment/>
      <protection/>
    </xf>
    <xf numFmtId="170" fontId="0" fillId="2" borderId="0" xfId="0" applyNumberFormat="1" applyAlignment="1">
      <alignment/>
    </xf>
    <xf numFmtId="0" fontId="5" fillId="0" borderId="0" xfId="0" applyFont="1" applyFill="1" applyBorder="1" applyAlignment="1">
      <alignment horizontal="left" vertical="top" indent="2"/>
    </xf>
    <xf numFmtId="0" fontId="5" fillId="2" borderId="0" xfId="56" applyNumberFormat="1" applyFont="1" applyAlignment="1">
      <alignment horizontal="left" indent="1"/>
      <protection/>
    </xf>
    <xf numFmtId="0" fontId="5" fillId="2" borderId="0" xfId="56" applyNumberFormat="1" applyFont="1" applyAlignment="1">
      <alignment horizontal="left" indent="2"/>
      <protection/>
    </xf>
    <xf numFmtId="170" fontId="5" fillId="2" borderId="0" xfId="56" applyNumberFormat="1" applyFont="1" applyAlignment="1">
      <alignment horizontal="left" indent="1"/>
      <protection/>
    </xf>
    <xf numFmtId="170" fontId="50" fillId="0" borderId="0" xfId="0" applyNumberFormat="1" applyFont="1" applyFill="1" applyBorder="1" applyAlignment="1">
      <alignment/>
    </xf>
    <xf numFmtId="170" fontId="51" fillId="0" borderId="0" xfId="0" applyNumberFormat="1" applyFont="1" applyFill="1" applyBorder="1" applyAlignment="1">
      <alignment shrinkToFit="1"/>
    </xf>
    <xf numFmtId="170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 indent="1"/>
    </xf>
    <xf numFmtId="0" fontId="50" fillId="0" borderId="0" xfId="0" applyFont="1" applyFill="1" applyBorder="1" applyAlignment="1">
      <alignment horizontal="left" vertical="top" indent="2"/>
    </xf>
    <xf numFmtId="0" fontId="50" fillId="0" borderId="0" xfId="0" applyFont="1" applyFill="1" applyBorder="1" applyAlignment="1">
      <alignment horizontal="left" indent="2"/>
    </xf>
    <xf numFmtId="0" fontId="0" fillId="2" borderId="0" xfId="0" applyNumberFormat="1" applyBorder="1" applyAlignment="1">
      <alignment horizontal="left" indent="2"/>
    </xf>
    <xf numFmtId="0" fontId="0" fillId="2" borderId="10" xfId="0" applyNumberFormat="1" applyBorder="1" applyAlignment="1">
      <alignment/>
    </xf>
    <xf numFmtId="170" fontId="0" fillId="2" borderId="10" xfId="0" applyNumberFormat="1" applyBorder="1" applyAlignment="1">
      <alignment/>
    </xf>
    <xf numFmtId="0" fontId="5" fillId="2" borderId="12" xfId="0" applyNumberFormat="1" applyFont="1" applyBorder="1" applyAlignment="1" applyProtection="1">
      <alignment/>
      <protection locked="0"/>
    </xf>
    <xf numFmtId="0" fontId="3" fillId="2" borderId="1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170" fontId="5" fillId="0" borderId="0" xfId="58" applyNumberFormat="1" applyFont="1" applyAlignment="1">
      <alignment/>
      <protection/>
    </xf>
    <xf numFmtId="170" fontId="5" fillId="0" borderId="0" xfId="0" applyNumberFormat="1" applyFont="1" applyFill="1" applyAlignment="1">
      <alignment horizontal="right"/>
    </xf>
    <xf numFmtId="170" fontId="5" fillId="2" borderId="13" xfId="0" applyNumberFormat="1" applyFont="1" applyBorder="1" applyAlignment="1">
      <alignment/>
    </xf>
    <xf numFmtId="170" fontId="5" fillId="2" borderId="10" xfId="0" applyNumberFormat="1" applyFont="1" applyBorder="1" applyAlignment="1">
      <alignment/>
    </xf>
    <xf numFmtId="17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left" indent="1"/>
    </xf>
    <xf numFmtId="170" fontId="51" fillId="0" borderId="0" xfId="0" applyNumberFormat="1" applyFont="1" applyFill="1" applyBorder="1" applyAlignment="1">
      <alignment vertical="top" shrinkToFit="1"/>
    </xf>
    <xf numFmtId="170" fontId="51" fillId="0" borderId="0" xfId="0" applyNumberFormat="1" applyFont="1" applyFill="1" applyBorder="1" applyAlignment="1">
      <alignment horizontal="right" vertical="top" shrinkToFit="1"/>
    </xf>
    <xf numFmtId="170" fontId="51" fillId="34" borderId="0" xfId="0" applyNumberFormat="1" applyFont="1" applyFill="1" applyBorder="1" applyAlignment="1">
      <alignment vertical="top" shrinkToFit="1"/>
    </xf>
    <xf numFmtId="170" fontId="5" fillId="34" borderId="0" xfId="0" applyNumberFormat="1" applyFont="1" applyFill="1" applyAlignment="1">
      <alignment/>
    </xf>
    <xf numFmtId="170" fontId="52" fillId="2" borderId="0" xfId="0" applyNumberFormat="1" applyFont="1" applyAlignment="1" applyProtection="1">
      <alignment/>
      <protection locked="0"/>
    </xf>
    <xf numFmtId="5" fontId="52" fillId="2" borderId="0" xfId="0" applyNumberFormat="1" applyFont="1" applyAlignment="1" applyProtection="1">
      <alignment/>
      <protection locked="0"/>
    </xf>
    <xf numFmtId="0" fontId="5" fillId="0" borderId="0" xfId="0" applyFont="1" applyFill="1" applyBorder="1" applyAlignment="1">
      <alignment horizontal="left" indent="2"/>
    </xf>
    <xf numFmtId="170" fontId="5" fillId="2" borderId="0" xfId="0" applyNumberFormat="1" applyFont="1" applyAlignment="1">
      <alignment horizontal="left" indent="1"/>
    </xf>
    <xf numFmtId="170" fontId="51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top" indent="2"/>
    </xf>
    <xf numFmtId="170" fontId="51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 horizontal="left" vertical="top" indent="2"/>
    </xf>
    <xf numFmtId="170" fontId="50" fillId="34" borderId="0" xfId="0" applyNumberFormat="1" applyFont="1" applyFill="1" applyBorder="1" applyAlignment="1">
      <alignment horizontal="left" indent="2"/>
    </xf>
    <xf numFmtId="170" fontId="50" fillId="0" borderId="0" xfId="0" applyNumberFormat="1" applyFont="1" applyFill="1" applyBorder="1" applyAlignment="1">
      <alignment horizontal="left" vertical="top" indent="2"/>
    </xf>
    <xf numFmtId="0" fontId="0" fillId="0" borderId="0" xfId="0" applyNumberFormat="1" applyFill="1" applyAlignment="1">
      <alignment/>
    </xf>
    <xf numFmtId="0" fontId="5" fillId="2" borderId="14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 horizontal="center"/>
    </xf>
    <xf numFmtId="0" fontId="41" fillId="2" borderId="0" xfId="52" applyNumberForma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g-11" xfId="57"/>
    <cellStyle name="Normal_g-1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PageLayoutView="0" workbookViewId="0" topLeftCell="A1">
      <selection activeCell="A1" sqref="A1"/>
    </sheetView>
  </sheetViews>
  <sheetFormatPr defaultColWidth="12.77734375" defaultRowHeight="15.75"/>
  <cols>
    <col min="1" max="1" width="44.77734375" style="0" customWidth="1"/>
    <col min="2" max="8" width="12.77734375" style="0" customWidth="1"/>
    <col min="9" max="9" width="5.77734375" style="0" customWidth="1"/>
    <col min="10" max="10" width="44.77734375" style="0" customWidth="1"/>
  </cols>
  <sheetData>
    <row r="1" spans="1:18" ht="20.25">
      <c r="A1" s="18" t="s">
        <v>211</v>
      </c>
      <c r="B1" s="2"/>
      <c r="C1" s="3"/>
      <c r="D1" s="4"/>
      <c r="E1" s="4"/>
      <c r="F1" s="32"/>
      <c r="G1" s="5"/>
      <c r="H1" s="5"/>
      <c r="I1" s="5"/>
      <c r="J1" s="18" t="s">
        <v>212</v>
      </c>
      <c r="K1" s="5"/>
      <c r="L1" s="5"/>
      <c r="M1" s="5"/>
      <c r="N1" s="5"/>
      <c r="O1" s="5"/>
      <c r="P1" s="5"/>
      <c r="Q1" s="5"/>
      <c r="R1" s="5"/>
    </row>
    <row r="2" spans="1:18" ht="20.25">
      <c r="A2" s="18" t="s">
        <v>271</v>
      </c>
      <c r="B2" s="2"/>
      <c r="C2" s="3"/>
      <c r="D2" s="4"/>
      <c r="E2" s="4"/>
      <c r="F2" s="3"/>
      <c r="G2" s="5"/>
      <c r="H2" s="5"/>
      <c r="I2" s="5"/>
      <c r="J2" s="18" t="s">
        <v>271</v>
      </c>
      <c r="K2" s="5"/>
      <c r="L2" s="5"/>
      <c r="M2" s="5"/>
      <c r="N2" s="5"/>
      <c r="O2" s="5"/>
      <c r="P2" s="5"/>
      <c r="Q2" s="5"/>
      <c r="R2" s="5"/>
    </row>
    <row r="3" spans="1:18" ht="20.25">
      <c r="A3" s="18" t="s">
        <v>78</v>
      </c>
      <c r="B3" s="2"/>
      <c r="C3" s="3"/>
      <c r="D3" s="4"/>
      <c r="E3" s="3"/>
      <c r="F3" s="3"/>
      <c r="G3" s="5"/>
      <c r="H3" s="5"/>
      <c r="I3" s="5"/>
      <c r="J3" s="18" t="s">
        <v>78</v>
      </c>
      <c r="K3" s="5"/>
      <c r="L3" s="5"/>
      <c r="M3" s="5"/>
      <c r="N3" s="5"/>
      <c r="O3" s="5"/>
      <c r="P3" s="5"/>
      <c r="Q3" s="5"/>
      <c r="R3" s="5"/>
    </row>
    <row r="4" spans="1:18" ht="20.25">
      <c r="A4" s="18"/>
      <c r="B4" s="2"/>
      <c r="C4" s="3"/>
      <c r="D4" s="4"/>
      <c r="E4" s="3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.75">
      <c r="A5" s="78" t="s">
        <v>1</v>
      </c>
      <c r="B5" s="78"/>
      <c r="C5" s="78"/>
      <c r="D5" s="78"/>
      <c r="E5" s="78"/>
      <c r="F5" s="78"/>
      <c r="G5" s="78"/>
      <c r="H5" s="78"/>
      <c r="I5" s="6"/>
      <c r="J5" s="78" t="s">
        <v>74</v>
      </c>
      <c r="K5" s="78"/>
      <c r="L5" s="78"/>
      <c r="M5" s="78"/>
      <c r="N5" s="78"/>
      <c r="O5" s="78"/>
      <c r="P5" s="78"/>
      <c r="Q5" s="78"/>
      <c r="R5" s="78"/>
    </row>
    <row r="6" spans="1:18" ht="15.75">
      <c r="A6" s="1"/>
      <c r="B6" s="1"/>
      <c r="C6" s="1"/>
      <c r="D6" s="1"/>
      <c r="E6" s="1"/>
      <c r="F6" s="1"/>
      <c r="G6" s="1"/>
      <c r="H6" s="1"/>
      <c r="I6" s="6"/>
      <c r="J6" s="5"/>
      <c r="K6" s="1"/>
      <c r="L6" s="79" t="s">
        <v>75</v>
      </c>
      <c r="M6" s="79"/>
      <c r="N6" s="79"/>
      <c r="O6" s="79"/>
      <c r="P6" s="79"/>
      <c r="Q6" s="79"/>
      <c r="R6" s="1"/>
    </row>
    <row r="7" spans="1:18" ht="72">
      <c r="A7" s="54" t="s">
        <v>209</v>
      </c>
      <c r="B7" s="8" t="s">
        <v>94</v>
      </c>
      <c r="C7" s="19" t="s">
        <v>95</v>
      </c>
      <c r="D7" s="20" t="s">
        <v>96</v>
      </c>
      <c r="E7" s="21" t="s">
        <v>97</v>
      </c>
      <c r="F7" s="20" t="s">
        <v>98</v>
      </c>
      <c r="G7" s="22" t="s">
        <v>99</v>
      </c>
      <c r="H7" s="22" t="s">
        <v>100</v>
      </c>
      <c r="I7" s="56"/>
      <c r="J7" s="54" t="s">
        <v>209</v>
      </c>
      <c r="K7" s="22" t="s">
        <v>107</v>
      </c>
      <c r="L7" s="22" t="s">
        <v>101</v>
      </c>
      <c r="M7" s="22" t="s">
        <v>102</v>
      </c>
      <c r="N7" s="22" t="s">
        <v>234</v>
      </c>
      <c r="O7" s="22" t="s">
        <v>235</v>
      </c>
      <c r="P7" s="22" t="s">
        <v>104</v>
      </c>
      <c r="Q7" s="22" t="s">
        <v>105</v>
      </c>
      <c r="R7" s="22" t="s">
        <v>106</v>
      </c>
    </row>
    <row r="8" spans="1:18" ht="15.75">
      <c r="A8" s="5"/>
      <c r="B8" s="5"/>
      <c r="C8" s="5"/>
      <c r="D8" s="5"/>
      <c r="E8" s="5"/>
      <c r="F8" s="5"/>
      <c r="G8" s="5"/>
      <c r="H8" s="5"/>
      <c r="I8" s="6"/>
      <c r="J8" s="5"/>
      <c r="K8" s="9"/>
      <c r="L8" s="5"/>
      <c r="M8" s="5"/>
      <c r="N8" s="10"/>
      <c r="O8" s="10"/>
      <c r="P8" s="10"/>
      <c r="Q8" s="10"/>
      <c r="R8" s="5"/>
    </row>
    <row r="9" spans="1:18" ht="15.75">
      <c r="A9" s="11" t="s">
        <v>0</v>
      </c>
      <c r="B9" s="29">
        <f aca="true" t="shared" si="0" ref="B9:H9">SUM(B11:B98)</f>
        <v>861064575</v>
      </c>
      <c r="C9" s="24">
        <f t="shared" si="0"/>
        <v>200595223</v>
      </c>
      <c r="D9" s="24">
        <f t="shared" si="0"/>
        <v>165487938</v>
      </c>
      <c r="E9" s="24">
        <f t="shared" si="0"/>
        <v>36955671</v>
      </c>
      <c r="F9" s="24">
        <f t="shared" si="0"/>
        <v>323560923</v>
      </c>
      <c r="G9" s="29">
        <f t="shared" si="0"/>
        <v>5605226</v>
      </c>
      <c r="H9" s="29">
        <f t="shared" si="0"/>
        <v>128859594</v>
      </c>
      <c r="J9" s="11" t="s">
        <v>0</v>
      </c>
      <c r="K9" s="29">
        <f aca="true" t="shared" si="1" ref="K9:R9">SUM(K11:K98)</f>
        <v>861064575</v>
      </c>
      <c r="L9" s="29">
        <f t="shared" si="1"/>
        <v>760539017</v>
      </c>
      <c r="M9" s="29">
        <f t="shared" si="1"/>
        <v>679110386</v>
      </c>
      <c r="N9" s="29">
        <f t="shared" si="1"/>
        <v>15706022</v>
      </c>
      <c r="O9" s="29">
        <f t="shared" si="1"/>
        <v>27136059</v>
      </c>
      <c r="P9" s="29">
        <f t="shared" si="1"/>
        <v>6129833</v>
      </c>
      <c r="Q9" s="29">
        <f t="shared" si="1"/>
        <v>32456716</v>
      </c>
      <c r="R9" s="29">
        <f t="shared" si="1"/>
        <v>100525558</v>
      </c>
    </row>
    <row r="11" spans="1:10" ht="15.75">
      <c r="A11" s="62" t="s">
        <v>198</v>
      </c>
      <c r="J11" s="62" t="s">
        <v>198</v>
      </c>
    </row>
    <row r="12" spans="1:18" ht="15.75">
      <c r="A12" s="69" t="s">
        <v>110</v>
      </c>
      <c r="B12" s="24">
        <f>SUM(C12:H12)</f>
        <v>815388</v>
      </c>
      <c r="C12" s="46">
        <v>20423</v>
      </c>
      <c r="D12" s="46">
        <v>224573</v>
      </c>
      <c r="E12" s="46">
        <v>11689</v>
      </c>
      <c r="F12" s="46">
        <v>525170</v>
      </c>
      <c r="G12" s="46">
        <v>5871</v>
      </c>
      <c r="H12" s="46">
        <v>27662</v>
      </c>
      <c r="J12" s="69" t="s">
        <v>110</v>
      </c>
      <c r="K12" s="24">
        <f>+L12+R12</f>
        <v>815389</v>
      </c>
      <c r="L12" s="24">
        <f>SUM(M12:Q12)</f>
        <v>746852</v>
      </c>
      <c r="M12" s="46">
        <v>672695</v>
      </c>
      <c r="N12" s="46">
        <v>36263</v>
      </c>
      <c r="O12" s="46">
        <v>29474</v>
      </c>
      <c r="P12" s="46">
        <v>0</v>
      </c>
      <c r="Q12" s="46">
        <v>8420</v>
      </c>
      <c r="R12" s="46">
        <v>68537</v>
      </c>
    </row>
    <row r="13" spans="1:18" ht="15.75">
      <c r="A13" s="69" t="s">
        <v>111</v>
      </c>
      <c r="B13" s="24">
        <f aca="true" t="shared" si="2" ref="B13:B56">SUM(C13:H13)</f>
        <v>344720</v>
      </c>
      <c r="C13" s="46">
        <v>8530</v>
      </c>
      <c r="D13" s="46">
        <v>41424</v>
      </c>
      <c r="E13" s="46">
        <v>199</v>
      </c>
      <c r="F13" s="46">
        <v>280294</v>
      </c>
      <c r="G13" s="46">
        <v>1913</v>
      </c>
      <c r="H13" s="46">
        <v>12360</v>
      </c>
      <c r="J13" s="69" t="s">
        <v>111</v>
      </c>
      <c r="K13" s="24">
        <f aca="true" t="shared" si="3" ref="K13:K29">+L13+R13</f>
        <v>344720</v>
      </c>
      <c r="L13" s="24">
        <f aca="true" t="shared" si="4" ref="L13:L29">SUM(M13:Q13)</f>
        <v>299847</v>
      </c>
      <c r="M13" s="46">
        <v>298729</v>
      </c>
      <c r="N13" s="46">
        <v>0</v>
      </c>
      <c r="O13" s="46">
        <v>0</v>
      </c>
      <c r="P13" s="46">
        <v>0</v>
      </c>
      <c r="Q13" s="46">
        <v>1118</v>
      </c>
      <c r="R13" s="46">
        <v>44873</v>
      </c>
    </row>
    <row r="14" spans="1:18" ht="15.75">
      <c r="A14" s="69" t="s">
        <v>112</v>
      </c>
      <c r="B14" s="24">
        <f t="shared" si="2"/>
        <v>1203630</v>
      </c>
      <c r="C14" s="46">
        <v>117805</v>
      </c>
      <c r="D14" s="46">
        <v>48279</v>
      </c>
      <c r="E14" s="46">
        <v>148</v>
      </c>
      <c r="F14" s="46">
        <v>998393</v>
      </c>
      <c r="G14" s="46">
        <v>7183</v>
      </c>
      <c r="H14" s="46">
        <v>31822</v>
      </c>
      <c r="J14" s="69" t="s">
        <v>112</v>
      </c>
      <c r="K14" s="24">
        <f t="shared" si="3"/>
        <v>1203630</v>
      </c>
      <c r="L14" s="24">
        <f t="shared" si="4"/>
        <v>1080535</v>
      </c>
      <c r="M14" s="46">
        <v>1011907</v>
      </c>
      <c r="N14" s="46">
        <v>0</v>
      </c>
      <c r="O14" s="46">
        <v>64349</v>
      </c>
      <c r="P14" s="46">
        <v>0</v>
      </c>
      <c r="Q14" s="46">
        <v>4279</v>
      </c>
      <c r="R14" s="46">
        <v>123095</v>
      </c>
    </row>
    <row r="15" spans="1:18" ht="15.75">
      <c r="A15" s="69" t="s">
        <v>113</v>
      </c>
      <c r="B15" s="24">
        <f t="shared" si="2"/>
        <v>258251</v>
      </c>
      <c r="C15" s="46">
        <v>94562</v>
      </c>
      <c r="D15" s="46">
        <v>95341</v>
      </c>
      <c r="E15" s="46">
        <v>0</v>
      </c>
      <c r="F15" s="46">
        <v>66801</v>
      </c>
      <c r="G15" s="46">
        <v>41</v>
      </c>
      <c r="H15" s="46">
        <v>1506</v>
      </c>
      <c r="J15" s="69" t="s">
        <v>113</v>
      </c>
      <c r="K15" s="24">
        <f t="shared" si="3"/>
        <v>258251</v>
      </c>
      <c r="L15" s="24">
        <f t="shared" si="4"/>
        <v>205781</v>
      </c>
      <c r="M15" s="46">
        <v>204117</v>
      </c>
      <c r="N15" s="46">
        <v>0</v>
      </c>
      <c r="O15" s="46">
        <v>0</v>
      </c>
      <c r="P15" s="46">
        <v>0</v>
      </c>
      <c r="Q15" s="46">
        <v>1664</v>
      </c>
      <c r="R15" s="46">
        <v>52470</v>
      </c>
    </row>
    <row r="16" spans="1:18" ht="15.75">
      <c r="A16" s="69" t="s">
        <v>114</v>
      </c>
      <c r="B16" s="24">
        <f t="shared" si="2"/>
        <v>691915</v>
      </c>
      <c r="C16" s="46">
        <v>68202</v>
      </c>
      <c r="D16" s="46">
        <v>3255</v>
      </c>
      <c r="E16" s="46">
        <v>0</v>
      </c>
      <c r="F16" s="46">
        <v>603992</v>
      </c>
      <c r="G16" s="46">
        <v>10494</v>
      </c>
      <c r="H16" s="46">
        <v>5972</v>
      </c>
      <c r="J16" s="69" t="s">
        <v>114</v>
      </c>
      <c r="K16" s="24">
        <f t="shared" si="3"/>
        <v>691915</v>
      </c>
      <c r="L16" s="24">
        <f t="shared" si="4"/>
        <v>608525</v>
      </c>
      <c r="M16" s="46">
        <v>589703</v>
      </c>
      <c r="N16" s="46">
        <v>0</v>
      </c>
      <c r="O16" s="46">
        <v>13099</v>
      </c>
      <c r="P16" s="46">
        <v>0</v>
      </c>
      <c r="Q16" s="46">
        <v>5723</v>
      </c>
      <c r="R16" s="46">
        <v>83390</v>
      </c>
    </row>
    <row r="17" spans="1:18" ht="15.75">
      <c r="A17" s="69" t="s">
        <v>115</v>
      </c>
      <c r="B17" s="24">
        <f t="shared" si="2"/>
        <v>217638</v>
      </c>
      <c r="C17" s="46">
        <v>26524</v>
      </c>
      <c r="D17" s="46">
        <v>17679</v>
      </c>
      <c r="E17" s="46">
        <v>0</v>
      </c>
      <c r="F17" s="46">
        <v>164699</v>
      </c>
      <c r="G17" s="46">
        <v>787</v>
      </c>
      <c r="H17" s="46">
        <v>7949</v>
      </c>
      <c r="J17" s="69" t="s">
        <v>115</v>
      </c>
      <c r="K17" s="24">
        <f t="shared" si="3"/>
        <v>217638</v>
      </c>
      <c r="L17" s="24">
        <f t="shared" si="4"/>
        <v>189658</v>
      </c>
      <c r="M17" s="46">
        <v>186164</v>
      </c>
      <c r="N17" s="46">
        <v>0</v>
      </c>
      <c r="O17" s="46">
        <v>1250</v>
      </c>
      <c r="P17" s="46">
        <v>0</v>
      </c>
      <c r="Q17" s="46">
        <v>2244</v>
      </c>
      <c r="R17" s="46">
        <v>27980</v>
      </c>
    </row>
    <row r="18" spans="1:18" ht="15.75">
      <c r="A18" s="69" t="s">
        <v>160</v>
      </c>
      <c r="B18" s="24">
        <f t="shared" si="2"/>
        <v>6884133</v>
      </c>
      <c r="C18" s="46">
        <v>99212</v>
      </c>
      <c r="D18" s="46">
        <v>1343287</v>
      </c>
      <c r="E18" s="46">
        <v>0</v>
      </c>
      <c r="F18" s="46">
        <v>5099761</v>
      </c>
      <c r="G18" s="46">
        <v>58752</v>
      </c>
      <c r="H18" s="46">
        <v>283121</v>
      </c>
      <c r="J18" s="69" t="s">
        <v>160</v>
      </c>
      <c r="K18" s="24">
        <f t="shared" si="3"/>
        <v>6884133</v>
      </c>
      <c r="L18" s="24">
        <f t="shared" si="4"/>
        <v>6015934</v>
      </c>
      <c r="M18" s="46">
        <v>5409528</v>
      </c>
      <c r="N18" s="46">
        <v>0</v>
      </c>
      <c r="O18" s="46">
        <v>455000</v>
      </c>
      <c r="P18" s="46">
        <v>0</v>
      </c>
      <c r="Q18" s="46">
        <v>151406</v>
      </c>
      <c r="R18" s="46">
        <v>868199</v>
      </c>
    </row>
    <row r="19" spans="1:18" ht="15.75">
      <c r="A19" s="69" t="s">
        <v>116</v>
      </c>
      <c r="B19" s="24">
        <f t="shared" si="2"/>
        <v>388522</v>
      </c>
      <c r="C19" s="46">
        <v>16027</v>
      </c>
      <c r="D19" s="46">
        <v>37727</v>
      </c>
      <c r="E19" s="46">
        <v>0</v>
      </c>
      <c r="F19" s="46">
        <v>316787</v>
      </c>
      <c r="G19" s="46">
        <v>4977</v>
      </c>
      <c r="H19" s="46">
        <v>13004</v>
      </c>
      <c r="J19" s="69" t="s">
        <v>116</v>
      </c>
      <c r="K19" s="24">
        <f t="shared" si="3"/>
        <v>388522</v>
      </c>
      <c r="L19" s="24">
        <f t="shared" si="4"/>
        <v>349826</v>
      </c>
      <c r="M19" s="46">
        <v>341404</v>
      </c>
      <c r="N19" s="46">
        <v>0</v>
      </c>
      <c r="O19" s="46">
        <v>6020</v>
      </c>
      <c r="P19" s="46">
        <v>0</v>
      </c>
      <c r="Q19" s="46">
        <v>2402</v>
      </c>
      <c r="R19" s="46">
        <v>38696</v>
      </c>
    </row>
    <row r="20" spans="1:18" ht="15.75">
      <c r="A20" s="69" t="s">
        <v>117</v>
      </c>
      <c r="B20" s="24">
        <f t="shared" si="2"/>
        <v>21796</v>
      </c>
      <c r="C20" s="46">
        <v>2939</v>
      </c>
      <c r="D20" s="46">
        <v>7749</v>
      </c>
      <c r="E20" s="46">
        <v>0</v>
      </c>
      <c r="F20" s="46">
        <v>9882</v>
      </c>
      <c r="G20" s="46">
        <v>563</v>
      </c>
      <c r="H20" s="46">
        <v>663</v>
      </c>
      <c r="J20" s="69" t="s">
        <v>117</v>
      </c>
      <c r="K20" s="24">
        <f t="shared" si="3"/>
        <v>21796</v>
      </c>
      <c r="L20" s="24">
        <f t="shared" si="4"/>
        <v>19740</v>
      </c>
      <c r="M20" s="46">
        <v>19717</v>
      </c>
      <c r="N20" s="46">
        <v>0</v>
      </c>
      <c r="O20" s="46">
        <v>0</v>
      </c>
      <c r="P20" s="46">
        <v>0</v>
      </c>
      <c r="Q20" s="46">
        <v>23</v>
      </c>
      <c r="R20" s="46">
        <v>2056</v>
      </c>
    </row>
    <row r="21" spans="1:18" ht="15.75">
      <c r="A21" s="69" t="s">
        <v>118</v>
      </c>
      <c r="B21" s="24">
        <f t="shared" si="2"/>
        <v>143291</v>
      </c>
      <c r="C21" s="46">
        <v>4980</v>
      </c>
      <c r="D21" s="46">
        <v>28832</v>
      </c>
      <c r="E21" s="46">
        <v>6854</v>
      </c>
      <c r="F21" s="46">
        <v>97193</v>
      </c>
      <c r="G21" s="46">
        <v>2284</v>
      </c>
      <c r="H21" s="46">
        <v>3148</v>
      </c>
      <c r="J21" s="69" t="s">
        <v>118</v>
      </c>
      <c r="K21" s="24">
        <f t="shared" si="3"/>
        <v>143291</v>
      </c>
      <c r="L21" s="24">
        <f t="shared" si="4"/>
        <v>131344</v>
      </c>
      <c r="M21" s="46">
        <v>130878</v>
      </c>
      <c r="N21" s="46">
        <v>0</v>
      </c>
      <c r="O21" s="46">
        <v>0</v>
      </c>
      <c r="P21" s="46">
        <v>0</v>
      </c>
      <c r="Q21" s="46">
        <v>466</v>
      </c>
      <c r="R21" s="46">
        <v>11947</v>
      </c>
    </row>
    <row r="22" spans="1:18" ht="15.75">
      <c r="A22" s="69" t="s">
        <v>121</v>
      </c>
      <c r="B22" s="24">
        <f t="shared" si="2"/>
        <v>503055</v>
      </c>
      <c r="C22" s="46">
        <v>30468</v>
      </c>
      <c r="D22" s="46">
        <v>130810</v>
      </c>
      <c r="E22" s="46">
        <v>0</v>
      </c>
      <c r="F22" s="46">
        <v>326069</v>
      </c>
      <c r="G22" s="46">
        <v>9853</v>
      </c>
      <c r="H22" s="46">
        <v>5855</v>
      </c>
      <c r="J22" s="69" t="s">
        <v>121</v>
      </c>
      <c r="K22" s="24">
        <f t="shared" si="3"/>
        <v>503055</v>
      </c>
      <c r="L22" s="24">
        <f t="shared" si="4"/>
        <v>464800</v>
      </c>
      <c r="M22" s="46">
        <v>464363</v>
      </c>
      <c r="N22" s="46">
        <v>0</v>
      </c>
      <c r="O22" s="46">
        <v>0</v>
      </c>
      <c r="P22" s="46">
        <v>0</v>
      </c>
      <c r="Q22" s="46">
        <v>437</v>
      </c>
      <c r="R22" s="46">
        <v>38255</v>
      </c>
    </row>
    <row r="23" spans="1:18" ht="15.75">
      <c r="A23" s="69" t="s">
        <v>122</v>
      </c>
      <c r="B23" s="24">
        <f t="shared" si="2"/>
        <v>251672</v>
      </c>
      <c r="C23" s="46">
        <v>10182</v>
      </c>
      <c r="D23" s="46">
        <v>26810</v>
      </c>
      <c r="E23" s="46">
        <v>0</v>
      </c>
      <c r="F23" s="46">
        <v>198670</v>
      </c>
      <c r="G23" s="46">
        <v>4940</v>
      </c>
      <c r="H23" s="46">
        <v>11070</v>
      </c>
      <c r="J23" s="69" t="s">
        <v>122</v>
      </c>
      <c r="K23" s="24">
        <f t="shared" si="3"/>
        <v>251672</v>
      </c>
      <c r="L23" s="24">
        <f t="shared" si="4"/>
        <v>228839</v>
      </c>
      <c r="M23" s="46">
        <v>223688</v>
      </c>
      <c r="N23" s="46">
        <v>0</v>
      </c>
      <c r="O23" s="46">
        <v>0</v>
      </c>
      <c r="P23" s="46">
        <v>0</v>
      </c>
      <c r="Q23" s="46">
        <v>5151</v>
      </c>
      <c r="R23" s="46">
        <v>22833</v>
      </c>
    </row>
    <row r="24" spans="1:18" ht="15.75">
      <c r="A24" s="69" t="s">
        <v>123</v>
      </c>
      <c r="B24" s="24">
        <f t="shared" si="2"/>
        <v>69520</v>
      </c>
      <c r="C24" s="46">
        <v>5421</v>
      </c>
      <c r="D24" s="46">
        <v>27570</v>
      </c>
      <c r="E24" s="46">
        <v>0</v>
      </c>
      <c r="F24" s="46">
        <v>34504</v>
      </c>
      <c r="G24" s="46">
        <v>931</v>
      </c>
      <c r="H24" s="46">
        <v>1094</v>
      </c>
      <c r="J24" s="69" t="s">
        <v>123</v>
      </c>
      <c r="K24" s="24">
        <f t="shared" si="3"/>
        <v>69520</v>
      </c>
      <c r="L24" s="24">
        <f t="shared" si="4"/>
        <v>62782</v>
      </c>
      <c r="M24" s="46">
        <v>62459</v>
      </c>
      <c r="N24" s="46">
        <v>0</v>
      </c>
      <c r="O24" s="46">
        <v>0</v>
      </c>
      <c r="P24" s="46">
        <v>0</v>
      </c>
      <c r="Q24" s="46">
        <v>323</v>
      </c>
      <c r="R24" s="46">
        <v>6738</v>
      </c>
    </row>
    <row r="25" spans="1:18" ht="15.75">
      <c r="A25" s="69" t="s">
        <v>124</v>
      </c>
      <c r="B25" s="24">
        <f t="shared" si="2"/>
        <v>795727</v>
      </c>
      <c r="C25" s="46">
        <v>20797</v>
      </c>
      <c r="D25" s="46">
        <v>144461</v>
      </c>
      <c r="E25" s="46">
        <v>0</v>
      </c>
      <c r="F25" s="46">
        <v>614286</v>
      </c>
      <c r="G25" s="46">
        <v>1349</v>
      </c>
      <c r="H25" s="46">
        <v>14834</v>
      </c>
      <c r="J25" s="69" t="s">
        <v>124</v>
      </c>
      <c r="K25" s="24">
        <f t="shared" si="3"/>
        <v>795727</v>
      </c>
      <c r="L25" s="24">
        <f t="shared" si="4"/>
        <v>707532</v>
      </c>
      <c r="M25" s="46">
        <v>650663</v>
      </c>
      <c r="N25" s="46">
        <v>0</v>
      </c>
      <c r="O25" s="46">
        <v>45500</v>
      </c>
      <c r="P25" s="46">
        <v>0</v>
      </c>
      <c r="Q25" s="46">
        <v>11369</v>
      </c>
      <c r="R25" s="46">
        <v>88195</v>
      </c>
    </row>
    <row r="26" spans="1:18" ht="15.75">
      <c r="A26" s="69" t="s">
        <v>272</v>
      </c>
      <c r="B26" s="24">
        <f t="shared" si="2"/>
        <v>6348471</v>
      </c>
      <c r="C26" s="46">
        <v>155843</v>
      </c>
      <c r="D26" s="46">
        <v>550995</v>
      </c>
      <c r="E26" s="46">
        <v>0</v>
      </c>
      <c r="F26" s="46">
        <v>5312597</v>
      </c>
      <c r="G26" s="46">
        <v>60064</v>
      </c>
      <c r="H26" s="46">
        <v>268972</v>
      </c>
      <c r="J26" s="69" t="s">
        <v>272</v>
      </c>
      <c r="K26" s="24">
        <f t="shared" si="3"/>
        <v>6348471</v>
      </c>
      <c r="L26" s="24">
        <f t="shared" si="4"/>
        <v>5669050</v>
      </c>
      <c r="M26" s="46">
        <v>4383758</v>
      </c>
      <c r="N26" s="46">
        <v>0</v>
      </c>
      <c r="O26" s="46">
        <v>1246348</v>
      </c>
      <c r="P26" s="46">
        <v>0</v>
      </c>
      <c r="Q26" s="46">
        <v>38944</v>
      </c>
      <c r="R26" s="46">
        <v>679421</v>
      </c>
    </row>
    <row r="27" spans="1:18" ht="15.75">
      <c r="A27" s="69" t="s">
        <v>125</v>
      </c>
      <c r="B27" s="24">
        <f t="shared" si="2"/>
        <v>3441</v>
      </c>
      <c r="C27" s="46">
        <v>3438</v>
      </c>
      <c r="D27" s="46">
        <v>0</v>
      </c>
      <c r="E27" s="46">
        <v>0</v>
      </c>
      <c r="F27" s="46">
        <v>0</v>
      </c>
      <c r="G27" s="46">
        <v>0</v>
      </c>
      <c r="H27" s="46">
        <v>3</v>
      </c>
      <c r="J27" s="69" t="s">
        <v>125</v>
      </c>
      <c r="K27" s="24">
        <f t="shared" si="3"/>
        <v>3441</v>
      </c>
      <c r="L27" s="24">
        <f t="shared" si="4"/>
        <v>515</v>
      </c>
      <c r="M27" s="46">
        <v>500</v>
      </c>
      <c r="N27" s="46">
        <v>0</v>
      </c>
      <c r="O27" s="46">
        <v>0</v>
      </c>
      <c r="P27" s="46">
        <v>0</v>
      </c>
      <c r="Q27" s="46">
        <v>15</v>
      </c>
      <c r="R27" s="46">
        <v>2926</v>
      </c>
    </row>
    <row r="28" spans="1:18" ht="15.75">
      <c r="A28" s="69" t="s">
        <v>126</v>
      </c>
      <c r="B28" s="24">
        <f t="shared" si="2"/>
        <v>420909</v>
      </c>
      <c r="C28" s="46">
        <v>25275</v>
      </c>
      <c r="D28" s="46">
        <v>15569</v>
      </c>
      <c r="E28" s="46">
        <v>0</v>
      </c>
      <c r="F28" s="46">
        <v>365655</v>
      </c>
      <c r="G28" s="46">
        <v>7352</v>
      </c>
      <c r="H28" s="46">
        <v>7058</v>
      </c>
      <c r="J28" s="69" t="s">
        <v>126</v>
      </c>
      <c r="K28" s="24">
        <f t="shared" si="3"/>
        <v>420909</v>
      </c>
      <c r="L28" s="24">
        <f t="shared" si="4"/>
        <v>381583</v>
      </c>
      <c r="M28" s="46">
        <v>332044</v>
      </c>
      <c r="N28" s="46">
        <v>0</v>
      </c>
      <c r="O28" s="46">
        <v>46812</v>
      </c>
      <c r="P28" s="46">
        <v>0</v>
      </c>
      <c r="Q28" s="46">
        <v>2727</v>
      </c>
      <c r="R28" s="46">
        <v>39326</v>
      </c>
    </row>
    <row r="29" spans="1:18" ht="15.75">
      <c r="A29" s="69" t="s">
        <v>262</v>
      </c>
      <c r="B29" s="24">
        <f t="shared" si="2"/>
        <v>46105</v>
      </c>
      <c r="C29" s="46">
        <v>31570</v>
      </c>
      <c r="D29" s="46">
        <v>14407</v>
      </c>
      <c r="E29" s="46">
        <v>0</v>
      </c>
      <c r="F29" s="46">
        <v>0</v>
      </c>
      <c r="G29" s="46">
        <v>0</v>
      </c>
      <c r="H29" s="46">
        <v>128</v>
      </c>
      <c r="J29" s="69" t="s">
        <v>262</v>
      </c>
      <c r="K29" s="24">
        <f t="shared" si="3"/>
        <v>46105</v>
      </c>
      <c r="L29" s="24">
        <f t="shared" si="4"/>
        <v>43589</v>
      </c>
      <c r="M29" s="46">
        <v>43528</v>
      </c>
      <c r="N29" s="46">
        <v>0</v>
      </c>
      <c r="O29" s="46">
        <v>0</v>
      </c>
      <c r="P29" s="46">
        <v>0</v>
      </c>
      <c r="Q29" s="46">
        <v>61</v>
      </c>
      <c r="R29" s="46">
        <v>2516</v>
      </c>
    </row>
    <row r="30" spans="1:18" ht="15.75">
      <c r="A30" s="69" t="s">
        <v>129</v>
      </c>
      <c r="B30" s="24">
        <f t="shared" si="2"/>
        <v>574696</v>
      </c>
      <c r="C30" s="46">
        <v>36519</v>
      </c>
      <c r="D30" s="46">
        <v>84086</v>
      </c>
      <c r="E30" s="46">
        <v>0</v>
      </c>
      <c r="F30" s="46">
        <v>434617</v>
      </c>
      <c r="G30" s="46">
        <v>1549</v>
      </c>
      <c r="H30" s="46">
        <v>17925</v>
      </c>
      <c r="J30" s="69" t="s">
        <v>129</v>
      </c>
      <c r="K30" s="24">
        <f aca="true" t="shared" si="5" ref="K30:K50">+L30+R30</f>
        <v>574696</v>
      </c>
      <c r="L30" s="24">
        <f aca="true" t="shared" si="6" ref="L30:L50">SUM(M30:Q30)</f>
        <v>506405</v>
      </c>
      <c r="M30" s="46">
        <v>494056</v>
      </c>
      <c r="N30" s="46">
        <v>0</v>
      </c>
      <c r="O30" s="46">
        <v>10000</v>
      </c>
      <c r="P30" s="46">
        <v>0</v>
      </c>
      <c r="Q30" s="46">
        <v>2349</v>
      </c>
      <c r="R30" s="46">
        <v>68291</v>
      </c>
    </row>
    <row r="31" spans="1:18" ht="15.75">
      <c r="A31" s="69" t="s">
        <v>130</v>
      </c>
      <c r="B31" s="24">
        <f t="shared" si="2"/>
        <v>202466</v>
      </c>
      <c r="C31" s="46">
        <v>7483</v>
      </c>
      <c r="D31" s="46">
        <v>3868</v>
      </c>
      <c r="E31" s="46">
        <v>0</v>
      </c>
      <c r="F31" s="46">
        <v>183872</v>
      </c>
      <c r="G31" s="46">
        <v>1295</v>
      </c>
      <c r="H31" s="46">
        <v>5948</v>
      </c>
      <c r="J31" s="69" t="s">
        <v>130</v>
      </c>
      <c r="K31" s="24">
        <f t="shared" si="5"/>
        <v>202466</v>
      </c>
      <c r="L31" s="24">
        <f t="shared" si="6"/>
        <v>178028</v>
      </c>
      <c r="M31" s="46">
        <v>134574</v>
      </c>
      <c r="N31" s="46">
        <v>0</v>
      </c>
      <c r="O31" s="46">
        <v>42500</v>
      </c>
      <c r="P31" s="46">
        <v>0</v>
      </c>
      <c r="Q31" s="46">
        <v>954</v>
      </c>
      <c r="R31" s="46">
        <v>24438</v>
      </c>
    </row>
    <row r="32" spans="1:18" ht="15.75">
      <c r="A32" s="69" t="s">
        <v>131</v>
      </c>
      <c r="B32" s="24">
        <f t="shared" si="2"/>
        <v>559827</v>
      </c>
      <c r="C32" s="46">
        <v>21869</v>
      </c>
      <c r="D32" s="46">
        <v>64310</v>
      </c>
      <c r="E32" s="46">
        <v>1520</v>
      </c>
      <c r="F32" s="46">
        <v>462854</v>
      </c>
      <c r="G32" s="46">
        <v>4408</v>
      </c>
      <c r="H32" s="46">
        <v>4866</v>
      </c>
      <c r="J32" s="69" t="s">
        <v>131</v>
      </c>
      <c r="K32" s="24">
        <f t="shared" si="5"/>
        <v>559827</v>
      </c>
      <c r="L32" s="24">
        <f t="shared" si="6"/>
        <v>499453</v>
      </c>
      <c r="M32" s="46">
        <v>465007</v>
      </c>
      <c r="N32" s="46">
        <v>0</v>
      </c>
      <c r="O32" s="46">
        <v>30000</v>
      </c>
      <c r="P32" s="46">
        <v>0</v>
      </c>
      <c r="Q32" s="46">
        <v>4446</v>
      </c>
      <c r="R32" s="46">
        <v>60374</v>
      </c>
    </row>
    <row r="33" spans="1:18" ht="15.75">
      <c r="A33" s="69" t="s">
        <v>168</v>
      </c>
      <c r="B33" s="24">
        <f t="shared" si="2"/>
        <v>228836000</v>
      </c>
      <c r="C33" s="46">
        <v>52578000</v>
      </c>
      <c r="D33" s="46">
        <v>7354000</v>
      </c>
      <c r="E33" s="46">
        <v>4424000</v>
      </c>
      <c r="F33" s="46">
        <v>83599000</v>
      </c>
      <c r="G33" s="46">
        <v>33000</v>
      </c>
      <c r="H33" s="46">
        <v>80848000</v>
      </c>
      <c r="J33" s="69" t="s">
        <v>168</v>
      </c>
      <c r="K33" s="24">
        <f t="shared" si="5"/>
        <v>228836000</v>
      </c>
      <c r="L33" s="24">
        <f t="shared" si="6"/>
        <v>199466000</v>
      </c>
      <c r="M33" s="46">
        <v>168119000</v>
      </c>
      <c r="N33" s="46">
        <v>9890000</v>
      </c>
      <c r="O33" s="46">
        <v>3645000</v>
      </c>
      <c r="P33" s="46">
        <v>4250000</v>
      </c>
      <c r="Q33" s="46">
        <v>13562000</v>
      </c>
      <c r="R33" s="46">
        <v>29370000</v>
      </c>
    </row>
    <row r="34" spans="1:18" ht="15.75">
      <c r="A34" s="69" t="s">
        <v>132</v>
      </c>
      <c r="B34" s="24">
        <f t="shared" si="2"/>
        <v>593527</v>
      </c>
      <c r="C34" s="46">
        <v>77287</v>
      </c>
      <c r="D34" s="46">
        <v>512718</v>
      </c>
      <c r="E34" s="46">
        <v>0</v>
      </c>
      <c r="F34" s="46">
        <v>0</v>
      </c>
      <c r="G34" s="46">
        <v>0</v>
      </c>
      <c r="H34" s="46">
        <v>3522</v>
      </c>
      <c r="J34" s="69" t="s">
        <v>132</v>
      </c>
      <c r="K34" s="24">
        <f t="shared" si="5"/>
        <v>593527</v>
      </c>
      <c r="L34" s="24">
        <f t="shared" si="6"/>
        <v>541897</v>
      </c>
      <c r="M34" s="46">
        <v>512729</v>
      </c>
      <c r="N34" s="46">
        <v>0</v>
      </c>
      <c r="O34" s="46">
        <v>28967</v>
      </c>
      <c r="P34" s="46">
        <v>0</v>
      </c>
      <c r="Q34" s="46">
        <v>201</v>
      </c>
      <c r="R34" s="46">
        <v>51630</v>
      </c>
    </row>
    <row r="35" spans="1:18" ht="15.75">
      <c r="A35" s="69" t="s">
        <v>133</v>
      </c>
      <c r="B35" s="24">
        <f t="shared" si="2"/>
        <v>861575</v>
      </c>
      <c r="C35" s="46">
        <v>86616</v>
      </c>
      <c r="D35" s="46">
        <v>12682</v>
      </c>
      <c r="E35" s="46">
        <v>11799</v>
      </c>
      <c r="F35" s="46">
        <v>716098</v>
      </c>
      <c r="G35" s="46">
        <v>14396</v>
      </c>
      <c r="H35" s="46">
        <v>19984</v>
      </c>
      <c r="J35" s="69" t="s">
        <v>133</v>
      </c>
      <c r="K35" s="24">
        <f t="shared" si="5"/>
        <v>861575</v>
      </c>
      <c r="L35" s="24">
        <f t="shared" si="6"/>
        <v>774257</v>
      </c>
      <c r="M35" s="46">
        <v>670477</v>
      </c>
      <c r="N35" s="46">
        <v>0</v>
      </c>
      <c r="O35" s="46">
        <v>95086</v>
      </c>
      <c r="P35" s="46">
        <v>0</v>
      </c>
      <c r="Q35" s="46">
        <v>8694</v>
      </c>
      <c r="R35" s="46">
        <v>87318</v>
      </c>
    </row>
    <row r="36" spans="1:18" ht="15.75">
      <c r="A36" s="69" t="s">
        <v>134</v>
      </c>
      <c r="B36" s="24">
        <f t="shared" si="2"/>
        <v>2119692</v>
      </c>
      <c r="C36" s="46">
        <v>760462</v>
      </c>
      <c r="D36" s="46">
        <v>481657</v>
      </c>
      <c r="E36" s="46">
        <v>0</v>
      </c>
      <c r="F36" s="46">
        <v>852481</v>
      </c>
      <c r="G36" s="46">
        <v>2922</v>
      </c>
      <c r="H36" s="46">
        <v>22170</v>
      </c>
      <c r="J36" s="69" t="s">
        <v>134</v>
      </c>
      <c r="K36" s="24">
        <f t="shared" si="5"/>
        <v>2119692</v>
      </c>
      <c r="L36" s="24">
        <f t="shared" si="6"/>
        <v>1944372</v>
      </c>
      <c r="M36" s="46">
        <v>1798830</v>
      </c>
      <c r="N36" s="46">
        <v>0</v>
      </c>
      <c r="O36" s="46">
        <v>138000</v>
      </c>
      <c r="P36" s="46">
        <v>0</v>
      </c>
      <c r="Q36" s="46">
        <v>7542</v>
      </c>
      <c r="R36" s="46">
        <v>175320</v>
      </c>
    </row>
    <row r="37" spans="1:18" ht="15.75">
      <c r="A37" s="69" t="s">
        <v>135</v>
      </c>
      <c r="B37" s="24">
        <f t="shared" si="2"/>
        <v>505973</v>
      </c>
      <c r="C37" s="46">
        <v>72808</v>
      </c>
      <c r="D37" s="46">
        <v>97308</v>
      </c>
      <c r="E37" s="46">
        <v>0</v>
      </c>
      <c r="F37" s="46">
        <v>305023</v>
      </c>
      <c r="G37" s="46">
        <v>6164</v>
      </c>
      <c r="H37" s="46">
        <v>24670</v>
      </c>
      <c r="J37" s="69" t="s">
        <v>135</v>
      </c>
      <c r="K37" s="24">
        <f t="shared" si="5"/>
        <v>505973</v>
      </c>
      <c r="L37" s="24">
        <f t="shared" si="6"/>
        <v>448134</v>
      </c>
      <c r="M37" s="46">
        <v>441729</v>
      </c>
      <c r="N37" s="46">
        <v>0</v>
      </c>
      <c r="O37" s="46">
        <v>341</v>
      </c>
      <c r="P37" s="46">
        <v>0</v>
      </c>
      <c r="Q37" s="46">
        <v>6064</v>
      </c>
      <c r="R37" s="46">
        <v>57839</v>
      </c>
    </row>
    <row r="38" spans="1:18" ht="15.75">
      <c r="A38" s="69" t="s">
        <v>136</v>
      </c>
      <c r="B38" s="24">
        <f t="shared" si="2"/>
        <v>1338214</v>
      </c>
      <c r="C38" s="46">
        <v>12326</v>
      </c>
      <c r="D38" s="46">
        <v>281900</v>
      </c>
      <c r="E38" s="46">
        <v>0</v>
      </c>
      <c r="F38" s="46">
        <v>966238</v>
      </c>
      <c r="G38" s="46">
        <v>25199</v>
      </c>
      <c r="H38" s="46">
        <v>52551</v>
      </c>
      <c r="J38" s="69" t="s">
        <v>136</v>
      </c>
      <c r="K38" s="24">
        <f t="shared" si="5"/>
        <v>1338214</v>
      </c>
      <c r="L38" s="24">
        <f t="shared" si="6"/>
        <v>1199922</v>
      </c>
      <c r="M38" s="46">
        <v>999670</v>
      </c>
      <c r="N38" s="46">
        <v>0</v>
      </c>
      <c r="O38" s="46">
        <v>193838</v>
      </c>
      <c r="P38" s="46">
        <v>0</v>
      </c>
      <c r="Q38" s="46">
        <v>6414</v>
      </c>
      <c r="R38" s="46">
        <v>138292</v>
      </c>
    </row>
    <row r="39" spans="1:18" ht="15.75">
      <c r="A39" s="69" t="s">
        <v>172</v>
      </c>
      <c r="B39" s="24">
        <f t="shared" si="2"/>
        <v>3355182</v>
      </c>
      <c r="C39" s="46">
        <v>391221</v>
      </c>
      <c r="D39" s="46">
        <v>240888</v>
      </c>
      <c r="E39" s="46">
        <v>0</v>
      </c>
      <c r="F39" s="46">
        <v>2651472</v>
      </c>
      <c r="G39" s="46">
        <v>12100</v>
      </c>
      <c r="H39" s="46">
        <v>59501</v>
      </c>
      <c r="J39" s="69" t="s">
        <v>172</v>
      </c>
      <c r="K39" s="24">
        <f t="shared" si="5"/>
        <v>3355182</v>
      </c>
      <c r="L39" s="24">
        <f t="shared" si="6"/>
        <v>3014338</v>
      </c>
      <c r="M39" s="46">
        <v>2805805</v>
      </c>
      <c r="N39" s="46">
        <v>0</v>
      </c>
      <c r="O39" s="46">
        <v>186972</v>
      </c>
      <c r="P39" s="46">
        <v>0</v>
      </c>
      <c r="Q39" s="46">
        <v>21561</v>
      </c>
      <c r="R39" s="46">
        <v>340844</v>
      </c>
    </row>
    <row r="40" spans="1:18" ht="15.75">
      <c r="A40" s="69" t="s">
        <v>138</v>
      </c>
      <c r="B40" s="24">
        <f t="shared" si="2"/>
        <v>451432</v>
      </c>
      <c r="C40" s="46">
        <v>200445</v>
      </c>
      <c r="D40" s="46">
        <v>48</v>
      </c>
      <c r="E40" s="46">
        <v>0</v>
      </c>
      <c r="F40" s="46">
        <v>241182</v>
      </c>
      <c r="G40" s="46">
        <v>2177</v>
      </c>
      <c r="H40" s="46">
        <v>7580</v>
      </c>
      <c r="J40" s="69" t="s">
        <v>138</v>
      </c>
      <c r="K40" s="24">
        <f t="shared" si="5"/>
        <v>451432</v>
      </c>
      <c r="L40" s="24">
        <f t="shared" si="6"/>
        <v>401609</v>
      </c>
      <c r="M40" s="46">
        <v>389327</v>
      </c>
      <c r="N40" s="46">
        <v>0</v>
      </c>
      <c r="O40" s="46">
        <v>3000</v>
      </c>
      <c r="P40" s="46">
        <v>0</v>
      </c>
      <c r="Q40" s="46">
        <v>9282</v>
      </c>
      <c r="R40" s="46">
        <v>49823</v>
      </c>
    </row>
    <row r="41" spans="1:18" ht="15.75">
      <c r="A41" s="69" t="s">
        <v>238</v>
      </c>
      <c r="B41" s="24">
        <f t="shared" si="2"/>
        <v>1090000</v>
      </c>
      <c r="C41" s="46">
        <v>20155</v>
      </c>
      <c r="D41" s="46">
        <v>233907</v>
      </c>
      <c r="E41" s="46">
        <v>0</v>
      </c>
      <c r="F41" s="46">
        <v>772792</v>
      </c>
      <c r="G41" s="46">
        <v>22308</v>
      </c>
      <c r="H41" s="46">
        <v>40838</v>
      </c>
      <c r="J41" s="69" t="s">
        <v>238</v>
      </c>
      <c r="K41" s="24">
        <f t="shared" si="5"/>
        <v>1090000</v>
      </c>
      <c r="L41" s="24">
        <f t="shared" si="6"/>
        <v>1001628</v>
      </c>
      <c r="M41" s="46">
        <v>898403</v>
      </c>
      <c r="N41" s="46">
        <v>0</v>
      </c>
      <c r="O41" s="46">
        <v>96353</v>
      </c>
      <c r="P41" s="46">
        <v>0</v>
      </c>
      <c r="Q41" s="46">
        <v>6872</v>
      </c>
      <c r="R41" s="46">
        <v>88372</v>
      </c>
    </row>
    <row r="42" spans="1:18" ht="15.75">
      <c r="A42" s="69" t="s">
        <v>263</v>
      </c>
      <c r="B42" s="24">
        <f t="shared" si="2"/>
        <v>1646356</v>
      </c>
      <c r="C42" s="46">
        <v>59873</v>
      </c>
      <c r="D42" s="46">
        <v>336743</v>
      </c>
      <c r="E42" s="46">
        <v>1232</v>
      </c>
      <c r="F42" s="46">
        <v>1176718</v>
      </c>
      <c r="G42" s="46">
        <v>23438</v>
      </c>
      <c r="H42" s="46">
        <v>48352</v>
      </c>
      <c r="J42" s="69" t="s">
        <v>263</v>
      </c>
      <c r="K42" s="24">
        <f t="shared" si="5"/>
        <v>1646356</v>
      </c>
      <c r="L42" s="24">
        <f t="shared" si="6"/>
        <v>1428845</v>
      </c>
      <c r="M42" s="46">
        <v>1310581</v>
      </c>
      <c r="N42" s="46">
        <v>0</v>
      </c>
      <c r="O42" s="46">
        <v>111787</v>
      </c>
      <c r="P42" s="46">
        <v>0</v>
      </c>
      <c r="Q42" s="46">
        <v>6477</v>
      </c>
      <c r="R42" s="46">
        <v>217511</v>
      </c>
    </row>
    <row r="43" spans="1:18" ht="15.75">
      <c r="A43" s="69" t="s">
        <v>273</v>
      </c>
      <c r="B43" s="24">
        <f t="shared" si="2"/>
        <v>45298</v>
      </c>
      <c r="C43" s="46">
        <v>28622</v>
      </c>
      <c r="D43" s="46">
        <v>0</v>
      </c>
      <c r="E43" s="46">
        <v>0</v>
      </c>
      <c r="F43" s="46">
        <v>14926</v>
      </c>
      <c r="G43" s="46">
        <v>817</v>
      </c>
      <c r="H43" s="46">
        <v>933</v>
      </c>
      <c r="J43" s="69" t="s">
        <v>273</v>
      </c>
      <c r="K43" s="24">
        <f t="shared" si="5"/>
        <v>45298</v>
      </c>
      <c r="L43" s="24">
        <f t="shared" si="6"/>
        <v>14197</v>
      </c>
      <c r="M43" s="46">
        <v>13897</v>
      </c>
      <c r="N43" s="46">
        <v>0</v>
      </c>
      <c r="O43" s="46">
        <v>0</v>
      </c>
      <c r="P43" s="46">
        <v>0</v>
      </c>
      <c r="Q43" s="46">
        <v>300</v>
      </c>
      <c r="R43" s="46">
        <v>31101</v>
      </c>
    </row>
    <row r="44" spans="1:18" ht="15.75">
      <c r="A44" s="69" t="s">
        <v>141</v>
      </c>
      <c r="B44" s="24">
        <f t="shared" si="2"/>
        <v>282785</v>
      </c>
      <c r="C44" s="46">
        <v>272910</v>
      </c>
      <c r="D44" s="46">
        <v>9584</v>
      </c>
      <c r="E44" s="46">
        <v>148</v>
      </c>
      <c r="F44" s="46">
        <v>0</v>
      </c>
      <c r="G44" s="46">
        <v>0</v>
      </c>
      <c r="H44" s="46">
        <v>143</v>
      </c>
      <c r="J44" s="69" t="s">
        <v>141</v>
      </c>
      <c r="K44" s="24">
        <f t="shared" si="5"/>
        <v>282786</v>
      </c>
      <c r="L44" s="24">
        <f t="shared" si="6"/>
        <v>256683</v>
      </c>
      <c r="M44" s="46">
        <v>255590</v>
      </c>
      <c r="N44" s="46">
        <v>0</v>
      </c>
      <c r="O44" s="46">
        <v>0</v>
      </c>
      <c r="P44" s="46">
        <v>0</v>
      </c>
      <c r="Q44" s="46">
        <v>1093</v>
      </c>
      <c r="R44" s="46">
        <v>26103</v>
      </c>
    </row>
    <row r="45" spans="1:18" ht="15.75">
      <c r="A45" s="69" t="s">
        <v>143</v>
      </c>
      <c r="B45" s="24">
        <f t="shared" si="2"/>
        <v>382692</v>
      </c>
      <c r="C45" s="46">
        <v>42878</v>
      </c>
      <c r="D45" s="46">
        <v>2778</v>
      </c>
      <c r="E45" s="46">
        <v>0</v>
      </c>
      <c r="F45" s="46">
        <v>326989</v>
      </c>
      <c r="G45" s="46">
        <v>581</v>
      </c>
      <c r="H45" s="46">
        <v>9466</v>
      </c>
      <c r="J45" s="69" t="s">
        <v>143</v>
      </c>
      <c r="K45" s="24">
        <f t="shared" si="5"/>
        <v>382692</v>
      </c>
      <c r="L45" s="24">
        <f t="shared" si="6"/>
        <v>341735</v>
      </c>
      <c r="M45" s="46">
        <v>325855</v>
      </c>
      <c r="N45" s="46">
        <v>0</v>
      </c>
      <c r="O45" s="46">
        <v>12500</v>
      </c>
      <c r="P45" s="46">
        <v>0</v>
      </c>
      <c r="Q45" s="46">
        <v>3380</v>
      </c>
      <c r="R45" s="46">
        <v>40957</v>
      </c>
    </row>
    <row r="46" spans="1:18" ht="15.75">
      <c r="A46" s="69" t="s">
        <v>144</v>
      </c>
      <c r="B46" s="24">
        <f t="shared" si="2"/>
        <v>1627721</v>
      </c>
      <c r="C46" s="46">
        <v>179953</v>
      </c>
      <c r="D46" s="46">
        <v>66570</v>
      </c>
      <c r="E46" s="46">
        <v>0</v>
      </c>
      <c r="F46" s="46">
        <v>1351958</v>
      </c>
      <c r="G46" s="46">
        <v>11069</v>
      </c>
      <c r="H46" s="46">
        <v>18171</v>
      </c>
      <c r="J46" s="69" t="s">
        <v>144</v>
      </c>
      <c r="K46" s="24">
        <f t="shared" si="5"/>
        <v>1627721</v>
      </c>
      <c r="L46" s="24">
        <f t="shared" si="6"/>
        <v>1412486</v>
      </c>
      <c r="M46" s="46">
        <v>1397759</v>
      </c>
      <c r="N46" s="46">
        <v>0</v>
      </c>
      <c r="O46" s="46">
        <v>0</v>
      </c>
      <c r="P46" s="46">
        <v>0</v>
      </c>
      <c r="Q46" s="46">
        <v>14727</v>
      </c>
      <c r="R46" s="46">
        <v>215235</v>
      </c>
    </row>
    <row r="47" spans="1:18" ht="15.75">
      <c r="A47" s="69" t="s">
        <v>145</v>
      </c>
      <c r="B47" s="24">
        <f t="shared" si="2"/>
        <v>50621162</v>
      </c>
      <c r="C47" s="46">
        <v>929294</v>
      </c>
      <c r="D47" s="46">
        <v>9063234</v>
      </c>
      <c r="E47" s="46">
        <v>0</v>
      </c>
      <c r="F47" s="46">
        <v>39150227</v>
      </c>
      <c r="G47" s="46">
        <v>267845</v>
      </c>
      <c r="H47" s="46">
        <v>1210562</v>
      </c>
      <c r="J47" s="69" t="s">
        <v>145</v>
      </c>
      <c r="K47" s="24">
        <f t="shared" si="5"/>
        <v>50621162</v>
      </c>
      <c r="L47" s="24">
        <f t="shared" si="6"/>
        <v>45851339</v>
      </c>
      <c r="M47" s="46">
        <v>40386151</v>
      </c>
      <c r="N47" s="46">
        <v>150000</v>
      </c>
      <c r="O47" s="46">
        <v>4384730</v>
      </c>
      <c r="P47" s="46">
        <v>456119</v>
      </c>
      <c r="Q47" s="46">
        <v>474339</v>
      </c>
      <c r="R47" s="46">
        <v>4769823</v>
      </c>
    </row>
    <row r="48" spans="1:18" ht="15.75">
      <c r="A48" s="69" t="s">
        <v>146</v>
      </c>
      <c r="B48" s="24">
        <f t="shared" si="2"/>
        <v>193627</v>
      </c>
      <c r="C48" s="46">
        <v>8119</v>
      </c>
      <c r="D48" s="46">
        <v>37782</v>
      </c>
      <c r="E48" s="46">
        <v>0</v>
      </c>
      <c r="F48" s="46">
        <v>145254</v>
      </c>
      <c r="G48" s="46">
        <v>245</v>
      </c>
      <c r="H48" s="46">
        <v>2227</v>
      </c>
      <c r="J48" s="69" t="s">
        <v>146</v>
      </c>
      <c r="K48" s="24">
        <f t="shared" si="5"/>
        <v>193627</v>
      </c>
      <c r="L48" s="24">
        <f t="shared" si="6"/>
        <v>168107</v>
      </c>
      <c r="M48" s="46">
        <v>164586</v>
      </c>
      <c r="N48" s="46">
        <v>0</v>
      </c>
      <c r="O48" s="46">
        <v>2950</v>
      </c>
      <c r="P48" s="46">
        <v>0</v>
      </c>
      <c r="Q48" s="46">
        <v>571</v>
      </c>
      <c r="R48" s="46">
        <v>25520</v>
      </c>
    </row>
    <row r="49" spans="1:18" ht="15.75">
      <c r="A49" s="69" t="s">
        <v>148</v>
      </c>
      <c r="B49" s="24">
        <f t="shared" si="2"/>
        <v>640314</v>
      </c>
      <c r="C49" s="46">
        <v>96152</v>
      </c>
      <c r="D49" s="46">
        <v>187871</v>
      </c>
      <c r="E49" s="46">
        <v>0</v>
      </c>
      <c r="F49" s="46">
        <v>346206</v>
      </c>
      <c r="G49" s="46">
        <v>2996</v>
      </c>
      <c r="H49" s="46">
        <v>7089</v>
      </c>
      <c r="J49" s="69" t="s">
        <v>148</v>
      </c>
      <c r="K49" s="24">
        <f t="shared" si="5"/>
        <v>640314</v>
      </c>
      <c r="L49" s="24">
        <f t="shared" si="6"/>
        <v>518322</v>
      </c>
      <c r="M49" s="46">
        <v>509242</v>
      </c>
      <c r="N49" s="46">
        <v>0</v>
      </c>
      <c r="O49" s="46">
        <v>0</v>
      </c>
      <c r="P49" s="46">
        <v>0</v>
      </c>
      <c r="Q49" s="46">
        <v>9080</v>
      </c>
      <c r="R49" s="46">
        <v>121992</v>
      </c>
    </row>
    <row r="50" spans="1:18" ht="15.75">
      <c r="A50" s="69" t="s">
        <v>149</v>
      </c>
      <c r="B50" s="24">
        <f t="shared" si="2"/>
        <v>992924</v>
      </c>
      <c r="C50" s="46">
        <v>43440</v>
      </c>
      <c r="D50" s="46">
        <v>75945</v>
      </c>
      <c r="E50" s="46">
        <v>0</v>
      </c>
      <c r="F50" s="46">
        <v>827820</v>
      </c>
      <c r="G50" s="46">
        <v>2031</v>
      </c>
      <c r="H50" s="46">
        <v>43688</v>
      </c>
      <c r="J50" s="69" t="s">
        <v>149</v>
      </c>
      <c r="K50" s="24">
        <f t="shared" si="5"/>
        <v>992924</v>
      </c>
      <c r="L50" s="24">
        <f t="shared" si="6"/>
        <v>869324</v>
      </c>
      <c r="M50" s="46">
        <v>812911</v>
      </c>
      <c r="N50" s="46">
        <v>0</v>
      </c>
      <c r="O50" s="46">
        <v>46011</v>
      </c>
      <c r="P50" s="46">
        <v>0</v>
      </c>
      <c r="Q50" s="46">
        <v>10402</v>
      </c>
      <c r="R50" s="46">
        <v>123600</v>
      </c>
    </row>
    <row r="51" spans="1:18" ht="15.75">
      <c r="A51" s="69" t="s">
        <v>150</v>
      </c>
      <c r="B51" s="24">
        <f t="shared" si="2"/>
        <v>487977</v>
      </c>
      <c r="C51" s="46">
        <v>7386</v>
      </c>
      <c r="D51" s="46">
        <v>121227</v>
      </c>
      <c r="E51" s="46">
        <v>0</v>
      </c>
      <c r="F51" s="46">
        <v>331315</v>
      </c>
      <c r="G51" s="46">
        <v>4140</v>
      </c>
      <c r="H51" s="46">
        <v>23909</v>
      </c>
      <c r="J51" s="69" t="s">
        <v>150</v>
      </c>
      <c r="K51" s="24">
        <f aca="true" t="shared" si="7" ref="K51:K56">+L51+R51</f>
        <v>487977</v>
      </c>
      <c r="L51" s="24">
        <f aca="true" t="shared" si="8" ref="L51:L56">SUM(M51:Q51)</f>
        <v>427886</v>
      </c>
      <c r="M51" s="46">
        <v>389158</v>
      </c>
      <c r="N51" s="46">
        <v>0</v>
      </c>
      <c r="O51" s="46">
        <v>33228</v>
      </c>
      <c r="P51" s="46">
        <v>0</v>
      </c>
      <c r="Q51" s="46">
        <v>5500</v>
      </c>
      <c r="R51" s="46">
        <v>60091</v>
      </c>
    </row>
    <row r="52" spans="1:18" ht="15.75">
      <c r="A52" s="69" t="s">
        <v>152</v>
      </c>
      <c r="B52" s="24">
        <f t="shared" si="2"/>
        <v>82908</v>
      </c>
      <c r="C52" s="46">
        <v>12595</v>
      </c>
      <c r="D52" s="46">
        <v>2006</v>
      </c>
      <c r="E52" s="46">
        <v>1000</v>
      </c>
      <c r="F52" s="46">
        <v>66052</v>
      </c>
      <c r="G52" s="46">
        <v>162</v>
      </c>
      <c r="H52" s="46">
        <v>1093</v>
      </c>
      <c r="J52" s="69" t="s">
        <v>152</v>
      </c>
      <c r="K52" s="24">
        <f t="shared" si="7"/>
        <v>82908</v>
      </c>
      <c r="L52" s="24">
        <f t="shared" si="8"/>
        <v>69069</v>
      </c>
      <c r="M52" s="46">
        <v>68631</v>
      </c>
      <c r="N52" s="46">
        <v>0</v>
      </c>
      <c r="O52" s="46">
        <v>0</v>
      </c>
      <c r="P52" s="46">
        <v>0</v>
      </c>
      <c r="Q52" s="46">
        <v>438</v>
      </c>
      <c r="R52" s="46">
        <v>13839</v>
      </c>
    </row>
    <row r="53" spans="1:18" ht="15.75">
      <c r="A53" s="69" t="s">
        <v>153</v>
      </c>
      <c r="B53" s="24">
        <f t="shared" si="2"/>
        <v>439784</v>
      </c>
      <c r="C53" s="46">
        <v>27293</v>
      </c>
      <c r="D53" s="46">
        <v>19853</v>
      </c>
      <c r="E53" s="46">
        <v>0</v>
      </c>
      <c r="F53" s="46">
        <v>381253</v>
      </c>
      <c r="G53" s="46">
        <v>5738</v>
      </c>
      <c r="H53" s="46">
        <v>5647</v>
      </c>
      <c r="J53" s="69" t="s">
        <v>153</v>
      </c>
      <c r="K53" s="24">
        <f t="shared" si="7"/>
        <v>439784</v>
      </c>
      <c r="L53" s="24">
        <f t="shared" si="8"/>
        <v>393344</v>
      </c>
      <c r="M53" s="46">
        <v>387912</v>
      </c>
      <c r="N53" s="46">
        <v>2000</v>
      </c>
      <c r="O53" s="46">
        <v>1761</v>
      </c>
      <c r="P53" s="46">
        <v>0</v>
      </c>
      <c r="Q53" s="46">
        <v>1671</v>
      </c>
      <c r="R53" s="46">
        <v>46440</v>
      </c>
    </row>
    <row r="54" spans="1:18" ht="15.75">
      <c r="A54" s="69" t="s">
        <v>154</v>
      </c>
      <c r="B54" s="24">
        <f t="shared" si="2"/>
        <v>370949</v>
      </c>
      <c r="C54" s="46">
        <v>42967</v>
      </c>
      <c r="D54" s="46">
        <v>151600</v>
      </c>
      <c r="E54" s="46">
        <v>338</v>
      </c>
      <c r="F54" s="46">
        <v>158469</v>
      </c>
      <c r="G54" s="46">
        <v>8394</v>
      </c>
      <c r="H54" s="46">
        <v>9181</v>
      </c>
      <c r="J54" s="69" t="s">
        <v>154</v>
      </c>
      <c r="K54" s="24">
        <f t="shared" si="7"/>
        <v>370949</v>
      </c>
      <c r="L54" s="24">
        <f t="shared" si="8"/>
        <v>333029</v>
      </c>
      <c r="M54" s="46">
        <v>326192</v>
      </c>
      <c r="N54" s="46">
        <v>0</v>
      </c>
      <c r="O54" s="46">
        <v>4904</v>
      </c>
      <c r="P54" s="46">
        <v>0</v>
      </c>
      <c r="Q54" s="46">
        <v>1933</v>
      </c>
      <c r="R54" s="46">
        <v>37920</v>
      </c>
    </row>
    <row r="55" spans="1:18" ht="15.75">
      <c r="A55" s="69" t="s">
        <v>155</v>
      </c>
      <c r="B55" s="24">
        <f t="shared" si="2"/>
        <v>2033619</v>
      </c>
      <c r="C55" s="46">
        <v>133023</v>
      </c>
      <c r="D55" s="46">
        <v>184550</v>
      </c>
      <c r="E55" s="46">
        <v>0</v>
      </c>
      <c r="F55" s="46">
        <v>1647656</v>
      </c>
      <c r="G55" s="46">
        <v>10360</v>
      </c>
      <c r="H55" s="46">
        <v>58030</v>
      </c>
      <c r="J55" s="69" t="s">
        <v>155</v>
      </c>
      <c r="K55" s="24">
        <f t="shared" si="7"/>
        <v>2033619</v>
      </c>
      <c r="L55" s="24">
        <f t="shared" si="8"/>
        <v>1748773</v>
      </c>
      <c r="M55" s="46">
        <v>1719481</v>
      </c>
      <c r="N55" s="46">
        <v>0</v>
      </c>
      <c r="O55" s="46">
        <v>13465</v>
      </c>
      <c r="P55" s="46">
        <v>0</v>
      </c>
      <c r="Q55" s="46">
        <v>15827</v>
      </c>
      <c r="R55" s="46">
        <v>284846</v>
      </c>
    </row>
    <row r="56" spans="1:18" ht="15.75">
      <c r="A56" s="69" t="s">
        <v>156</v>
      </c>
      <c r="B56" s="24">
        <f t="shared" si="2"/>
        <v>106669</v>
      </c>
      <c r="C56" s="46">
        <v>22286</v>
      </c>
      <c r="D56" s="46">
        <v>84049</v>
      </c>
      <c r="E56" s="46">
        <v>0</v>
      </c>
      <c r="F56" s="46">
        <v>0</v>
      </c>
      <c r="G56" s="46">
        <v>0</v>
      </c>
      <c r="H56" s="46">
        <v>334</v>
      </c>
      <c r="J56" s="69" t="s">
        <v>156</v>
      </c>
      <c r="K56" s="24">
        <f t="shared" si="7"/>
        <v>106669</v>
      </c>
      <c r="L56" s="24">
        <f t="shared" si="8"/>
        <v>92245</v>
      </c>
      <c r="M56" s="46">
        <v>82231</v>
      </c>
      <c r="N56" s="46">
        <v>0</v>
      </c>
      <c r="O56" s="46">
        <v>0</v>
      </c>
      <c r="P56" s="46">
        <v>0</v>
      </c>
      <c r="Q56" s="46">
        <v>10014</v>
      </c>
      <c r="R56" s="46">
        <v>14424</v>
      </c>
    </row>
    <row r="58" spans="1:10" ht="15.75">
      <c r="A58" s="62" t="s">
        <v>157</v>
      </c>
      <c r="J58" s="62" t="s">
        <v>157</v>
      </c>
    </row>
    <row r="59" spans="1:18" ht="15.75">
      <c r="A59" s="69" t="s">
        <v>158</v>
      </c>
      <c r="B59" s="24">
        <f aca="true" t="shared" si="9" ref="B59:B79">SUM(C59:H59)</f>
        <v>5324945</v>
      </c>
      <c r="C59" s="46">
        <v>123888</v>
      </c>
      <c r="D59" s="46">
        <v>1517474</v>
      </c>
      <c r="E59" s="46">
        <v>0</v>
      </c>
      <c r="F59" s="46">
        <v>3441098</v>
      </c>
      <c r="G59" s="46">
        <v>65077</v>
      </c>
      <c r="H59" s="46">
        <v>177408</v>
      </c>
      <c r="J59" s="69" t="s">
        <v>158</v>
      </c>
      <c r="K59" s="24">
        <f aca="true" t="shared" si="10" ref="K59:K70">+L59+R59</f>
        <v>5324945</v>
      </c>
      <c r="L59" s="24">
        <f aca="true" t="shared" si="11" ref="L59:L70">SUM(M59:Q59)</f>
        <v>4834401</v>
      </c>
      <c r="M59" s="46">
        <v>4642333</v>
      </c>
      <c r="N59" s="46">
        <v>0</v>
      </c>
      <c r="O59" s="46">
        <v>137404</v>
      </c>
      <c r="P59" s="46">
        <v>0</v>
      </c>
      <c r="Q59" s="46">
        <v>54664</v>
      </c>
      <c r="R59" s="46">
        <v>490544</v>
      </c>
    </row>
    <row r="60" spans="1:18" ht="15.75">
      <c r="A60" s="69" t="s">
        <v>162</v>
      </c>
      <c r="B60" s="24">
        <f t="shared" si="9"/>
        <v>141862</v>
      </c>
      <c r="C60" s="46">
        <v>10676</v>
      </c>
      <c r="D60" s="46">
        <v>38378</v>
      </c>
      <c r="E60" s="46">
        <v>647</v>
      </c>
      <c r="F60" s="46">
        <v>86372</v>
      </c>
      <c r="G60" s="46">
        <v>938</v>
      </c>
      <c r="H60" s="46">
        <v>4851</v>
      </c>
      <c r="J60" s="69" t="s">
        <v>162</v>
      </c>
      <c r="K60" s="24">
        <f t="shared" si="10"/>
        <v>141862</v>
      </c>
      <c r="L60" s="24">
        <f t="shared" si="11"/>
        <v>124947</v>
      </c>
      <c r="M60" s="46">
        <v>121791</v>
      </c>
      <c r="N60" s="46">
        <v>0</v>
      </c>
      <c r="O60" s="46">
        <v>2500</v>
      </c>
      <c r="P60" s="46">
        <v>0</v>
      </c>
      <c r="Q60" s="46">
        <v>656</v>
      </c>
      <c r="R60" s="46">
        <v>16915</v>
      </c>
    </row>
    <row r="61" spans="1:18" ht="15.75">
      <c r="A61" s="69" t="s">
        <v>163</v>
      </c>
      <c r="B61" s="24">
        <f t="shared" si="9"/>
        <v>1144384</v>
      </c>
      <c r="C61" s="46">
        <v>17606</v>
      </c>
      <c r="D61" s="46">
        <v>1007066</v>
      </c>
      <c r="E61" s="46">
        <v>0</v>
      </c>
      <c r="F61" s="46">
        <v>88271</v>
      </c>
      <c r="G61" s="46">
        <v>20901</v>
      </c>
      <c r="H61" s="46">
        <v>10540</v>
      </c>
      <c r="J61" s="69" t="s">
        <v>163</v>
      </c>
      <c r="K61" s="24">
        <f t="shared" si="10"/>
        <v>1144384</v>
      </c>
      <c r="L61" s="24">
        <f t="shared" si="11"/>
        <v>902960</v>
      </c>
      <c r="M61" s="46">
        <v>885922</v>
      </c>
      <c r="N61" s="46">
        <v>0</v>
      </c>
      <c r="O61" s="46">
        <v>0</v>
      </c>
      <c r="P61" s="46">
        <v>0</v>
      </c>
      <c r="Q61" s="46">
        <v>17038</v>
      </c>
      <c r="R61" s="46">
        <v>241424</v>
      </c>
    </row>
    <row r="62" spans="1:18" ht="15.75">
      <c r="A62" s="69" t="s">
        <v>128</v>
      </c>
      <c r="B62" s="24">
        <f t="shared" si="9"/>
        <v>7017594</v>
      </c>
      <c r="C62" s="46">
        <v>49260</v>
      </c>
      <c r="D62" s="46">
        <v>829284</v>
      </c>
      <c r="E62" s="46">
        <v>0</v>
      </c>
      <c r="F62" s="46">
        <v>5750455</v>
      </c>
      <c r="G62" s="46">
        <v>69930</v>
      </c>
      <c r="H62" s="46">
        <v>318665</v>
      </c>
      <c r="J62" s="69" t="s">
        <v>128</v>
      </c>
      <c r="K62" s="24">
        <f t="shared" si="10"/>
        <v>7017594</v>
      </c>
      <c r="L62" s="24">
        <f t="shared" si="11"/>
        <v>6332951</v>
      </c>
      <c r="M62" s="46">
        <v>5079276</v>
      </c>
      <c r="N62" s="46">
        <v>0</v>
      </c>
      <c r="O62" s="46">
        <v>1167895</v>
      </c>
      <c r="P62" s="46">
        <v>0</v>
      </c>
      <c r="Q62" s="46">
        <v>85780</v>
      </c>
      <c r="R62" s="46">
        <v>684643</v>
      </c>
    </row>
    <row r="63" spans="1:18" ht="15.75">
      <c r="A63" s="69" t="s">
        <v>169</v>
      </c>
      <c r="B63" s="24">
        <f t="shared" si="9"/>
        <v>1896528</v>
      </c>
      <c r="C63" s="46">
        <v>732593</v>
      </c>
      <c r="D63" s="46">
        <v>107071</v>
      </c>
      <c r="E63" s="46">
        <v>0</v>
      </c>
      <c r="F63" s="46">
        <v>1018786</v>
      </c>
      <c r="G63" s="46">
        <v>2974</v>
      </c>
      <c r="H63" s="46">
        <v>35104</v>
      </c>
      <c r="J63" s="69" t="s">
        <v>169</v>
      </c>
      <c r="K63" s="24">
        <f t="shared" si="10"/>
        <v>1896528</v>
      </c>
      <c r="L63" s="24">
        <f t="shared" si="11"/>
        <v>1734078</v>
      </c>
      <c r="M63" s="46">
        <v>1707805</v>
      </c>
      <c r="N63" s="46">
        <v>0</v>
      </c>
      <c r="O63" s="46">
        <v>0</v>
      </c>
      <c r="P63" s="46">
        <v>0</v>
      </c>
      <c r="Q63" s="46">
        <v>26273</v>
      </c>
      <c r="R63" s="46">
        <v>162450</v>
      </c>
    </row>
    <row r="64" spans="1:18" ht="15.75">
      <c r="A64" s="69" t="s">
        <v>170</v>
      </c>
      <c r="B64" s="24">
        <f t="shared" si="9"/>
        <v>9777011</v>
      </c>
      <c r="C64" s="46">
        <v>130053</v>
      </c>
      <c r="D64" s="46">
        <v>2402270</v>
      </c>
      <c r="E64" s="46">
        <v>0</v>
      </c>
      <c r="F64" s="46">
        <v>6778014</v>
      </c>
      <c r="G64" s="46">
        <v>32330</v>
      </c>
      <c r="H64" s="46">
        <v>434344</v>
      </c>
      <c r="J64" s="69" t="s">
        <v>170</v>
      </c>
      <c r="K64" s="24">
        <f t="shared" si="10"/>
        <v>9777011</v>
      </c>
      <c r="L64" s="24">
        <f t="shared" si="11"/>
        <v>8708586</v>
      </c>
      <c r="M64" s="46">
        <v>8173536</v>
      </c>
      <c r="N64" s="46">
        <v>100000</v>
      </c>
      <c r="O64" s="46">
        <v>250000</v>
      </c>
      <c r="P64" s="46">
        <v>0</v>
      </c>
      <c r="Q64" s="46">
        <v>185050</v>
      </c>
      <c r="R64" s="46">
        <v>1068425</v>
      </c>
    </row>
    <row r="65" spans="1:18" ht="15.75">
      <c r="A65" s="69" t="s">
        <v>178</v>
      </c>
      <c r="B65" s="24">
        <f t="shared" si="9"/>
        <v>559596</v>
      </c>
      <c r="C65" s="46">
        <v>12894</v>
      </c>
      <c r="D65" s="46">
        <v>184527</v>
      </c>
      <c r="E65" s="46">
        <v>0</v>
      </c>
      <c r="F65" s="46">
        <v>334133</v>
      </c>
      <c r="G65" s="46">
        <v>6184</v>
      </c>
      <c r="H65" s="46">
        <v>21858</v>
      </c>
      <c r="J65" s="69" t="s">
        <v>178</v>
      </c>
      <c r="K65" s="24">
        <f t="shared" si="10"/>
        <v>559596</v>
      </c>
      <c r="L65" s="24">
        <f t="shared" si="11"/>
        <v>490737</v>
      </c>
      <c r="M65" s="46">
        <v>460972</v>
      </c>
      <c r="N65" s="46">
        <v>0</v>
      </c>
      <c r="O65" s="46">
        <v>23000</v>
      </c>
      <c r="P65" s="46">
        <v>0</v>
      </c>
      <c r="Q65" s="46">
        <v>6765</v>
      </c>
      <c r="R65" s="46">
        <v>68859</v>
      </c>
    </row>
    <row r="66" spans="1:18" ht="15.75">
      <c r="A66" s="69" t="s">
        <v>180</v>
      </c>
      <c r="B66" s="24">
        <f t="shared" si="9"/>
        <v>1510826</v>
      </c>
      <c r="C66" s="46">
        <v>19163</v>
      </c>
      <c r="D66" s="46">
        <v>271875</v>
      </c>
      <c r="E66" s="46">
        <v>0</v>
      </c>
      <c r="F66" s="46">
        <v>1179870</v>
      </c>
      <c r="G66" s="46">
        <v>15587</v>
      </c>
      <c r="H66" s="46">
        <v>24331</v>
      </c>
      <c r="J66" s="69" t="s">
        <v>180</v>
      </c>
      <c r="K66" s="24">
        <f t="shared" si="10"/>
        <v>1510826</v>
      </c>
      <c r="L66" s="24">
        <f t="shared" si="11"/>
        <v>1378750</v>
      </c>
      <c r="M66" s="46">
        <v>1248317</v>
      </c>
      <c r="N66" s="46">
        <v>4756</v>
      </c>
      <c r="O66" s="46">
        <v>115719</v>
      </c>
      <c r="P66" s="46">
        <v>0</v>
      </c>
      <c r="Q66" s="46">
        <v>9958</v>
      </c>
      <c r="R66" s="46">
        <v>132076</v>
      </c>
    </row>
    <row r="67" spans="1:18" ht="15.75">
      <c r="A67" s="69" t="s">
        <v>182</v>
      </c>
      <c r="B67" s="24">
        <f t="shared" si="9"/>
        <v>2063683</v>
      </c>
      <c r="C67" s="46">
        <v>26147</v>
      </c>
      <c r="D67" s="46">
        <v>502531</v>
      </c>
      <c r="E67" s="46">
        <v>0</v>
      </c>
      <c r="F67" s="46">
        <v>1398278</v>
      </c>
      <c r="G67" s="46">
        <v>60622</v>
      </c>
      <c r="H67" s="46">
        <v>76105</v>
      </c>
      <c r="J67" s="69" t="s">
        <v>182</v>
      </c>
      <c r="K67" s="24">
        <f t="shared" si="10"/>
        <v>2063683</v>
      </c>
      <c r="L67" s="24">
        <f t="shared" si="11"/>
        <v>1909330</v>
      </c>
      <c r="M67" s="46">
        <v>1646541</v>
      </c>
      <c r="N67" s="46">
        <v>55590</v>
      </c>
      <c r="O67" s="46">
        <v>163404</v>
      </c>
      <c r="P67" s="46">
        <v>0</v>
      </c>
      <c r="Q67" s="46">
        <v>43795</v>
      </c>
      <c r="R67" s="46">
        <v>154353</v>
      </c>
    </row>
    <row r="68" spans="1:18" ht="15.75">
      <c r="A68" s="69" t="s">
        <v>161</v>
      </c>
      <c r="B68" s="24">
        <f t="shared" si="9"/>
        <v>227371</v>
      </c>
      <c r="C68" s="46">
        <v>27037</v>
      </c>
      <c r="D68" s="46">
        <v>92763</v>
      </c>
      <c r="E68" s="46">
        <v>7560</v>
      </c>
      <c r="F68" s="46">
        <v>91668</v>
      </c>
      <c r="G68" s="46">
        <v>2652</v>
      </c>
      <c r="H68" s="46">
        <v>5691</v>
      </c>
      <c r="J68" s="69" t="s">
        <v>161</v>
      </c>
      <c r="K68" s="24">
        <f t="shared" si="10"/>
        <v>227371</v>
      </c>
      <c r="L68" s="24">
        <f t="shared" si="11"/>
        <v>201894</v>
      </c>
      <c r="M68" s="46">
        <v>200022</v>
      </c>
      <c r="N68" s="46">
        <v>0</v>
      </c>
      <c r="O68" s="46">
        <v>0</v>
      </c>
      <c r="P68" s="46">
        <v>0</v>
      </c>
      <c r="Q68" s="46">
        <v>1872</v>
      </c>
      <c r="R68" s="46">
        <v>25477</v>
      </c>
    </row>
    <row r="69" spans="1:18" ht="15.75">
      <c r="A69" s="69" t="s">
        <v>255</v>
      </c>
      <c r="B69" s="24">
        <f t="shared" si="9"/>
        <v>4921297</v>
      </c>
      <c r="C69" s="46">
        <v>117194</v>
      </c>
      <c r="D69" s="46">
        <v>771929</v>
      </c>
      <c r="E69" s="46">
        <v>0</v>
      </c>
      <c r="F69" s="46">
        <v>3660142</v>
      </c>
      <c r="G69" s="46">
        <v>77512</v>
      </c>
      <c r="H69" s="46">
        <v>294520</v>
      </c>
      <c r="J69" s="69" t="s">
        <v>255</v>
      </c>
      <c r="K69" s="24">
        <f t="shared" si="10"/>
        <v>4921297</v>
      </c>
      <c r="L69" s="24">
        <f t="shared" si="11"/>
        <v>4347768</v>
      </c>
      <c r="M69" s="46">
        <v>3818310</v>
      </c>
      <c r="N69" s="46">
        <v>999</v>
      </c>
      <c r="O69" s="46">
        <v>480977</v>
      </c>
      <c r="P69" s="46">
        <v>0</v>
      </c>
      <c r="Q69" s="46">
        <v>47482</v>
      </c>
      <c r="R69" s="46">
        <v>573529</v>
      </c>
    </row>
    <row r="70" spans="1:18" ht="15.75">
      <c r="A70" s="69" t="s">
        <v>164</v>
      </c>
      <c r="B70" s="24">
        <f t="shared" si="9"/>
        <v>1783276</v>
      </c>
      <c r="C70" s="46">
        <v>120869</v>
      </c>
      <c r="D70" s="46">
        <v>286353</v>
      </c>
      <c r="E70" s="46">
        <v>0</v>
      </c>
      <c r="F70" s="46">
        <v>1286927</v>
      </c>
      <c r="G70" s="46">
        <v>30418</v>
      </c>
      <c r="H70" s="46">
        <v>58709</v>
      </c>
      <c r="J70" s="69" t="s">
        <v>164</v>
      </c>
      <c r="K70" s="24">
        <f t="shared" si="10"/>
        <v>1783275</v>
      </c>
      <c r="L70" s="24">
        <f t="shared" si="11"/>
        <v>1607806</v>
      </c>
      <c r="M70" s="46">
        <v>1577044</v>
      </c>
      <c r="N70" s="46">
        <v>0</v>
      </c>
      <c r="O70" s="46">
        <v>12169</v>
      </c>
      <c r="P70" s="46">
        <v>0</v>
      </c>
      <c r="Q70" s="46">
        <v>18593</v>
      </c>
      <c r="R70" s="46">
        <v>175469</v>
      </c>
    </row>
    <row r="71" spans="1:18" ht="15.75">
      <c r="A71" s="69" t="s">
        <v>165</v>
      </c>
      <c r="B71" s="24">
        <f t="shared" si="9"/>
        <v>37585000</v>
      </c>
      <c r="C71" s="46">
        <v>10457000</v>
      </c>
      <c r="D71" s="46">
        <v>6000</v>
      </c>
      <c r="E71" s="46">
        <v>13739000</v>
      </c>
      <c r="F71" s="46">
        <v>11809000</v>
      </c>
      <c r="G71" s="46">
        <v>18000</v>
      </c>
      <c r="H71" s="46">
        <v>1556000</v>
      </c>
      <c r="J71" s="69" t="s">
        <v>165</v>
      </c>
      <c r="K71" s="24">
        <f aca="true" t="shared" si="12" ref="K71:K79">+L71+R71</f>
        <v>37585000</v>
      </c>
      <c r="L71" s="24">
        <f aca="true" t="shared" si="13" ref="L71:L79">SUM(M71:Q71)</f>
        <v>27997000</v>
      </c>
      <c r="M71" s="46">
        <v>24904000</v>
      </c>
      <c r="N71" s="46">
        <v>788000</v>
      </c>
      <c r="O71" s="46">
        <v>370000</v>
      </c>
      <c r="P71" s="46">
        <v>0</v>
      </c>
      <c r="Q71" s="46">
        <v>1935000</v>
      </c>
      <c r="R71" s="46">
        <v>9588000</v>
      </c>
    </row>
    <row r="72" spans="1:18" ht="15.75">
      <c r="A72" s="69" t="s">
        <v>167</v>
      </c>
      <c r="B72" s="24">
        <f t="shared" si="9"/>
        <v>4346616</v>
      </c>
      <c r="C72" s="46">
        <v>108583</v>
      </c>
      <c r="D72" s="46">
        <v>776917</v>
      </c>
      <c r="E72" s="46">
        <v>0</v>
      </c>
      <c r="F72" s="46">
        <v>3194729</v>
      </c>
      <c r="G72" s="46">
        <v>59111</v>
      </c>
      <c r="H72" s="46">
        <v>207276</v>
      </c>
      <c r="J72" s="69" t="s">
        <v>167</v>
      </c>
      <c r="K72" s="24">
        <f t="shared" si="12"/>
        <v>4346615</v>
      </c>
      <c r="L72" s="24">
        <f t="shared" si="13"/>
        <v>3904818</v>
      </c>
      <c r="M72" s="46">
        <v>3564852</v>
      </c>
      <c r="N72" s="46">
        <v>0</v>
      </c>
      <c r="O72" s="46">
        <v>275500</v>
      </c>
      <c r="P72" s="46">
        <v>0</v>
      </c>
      <c r="Q72" s="46">
        <v>64466</v>
      </c>
      <c r="R72" s="46">
        <v>441797</v>
      </c>
    </row>
    <row r="73" spans="1:18" ht="15.75">
      <c r="A73" s="69" t="s">
        <v>246</v>
      </c>
      <c r="B73" s="24">
        <f t="shared" si="9"/>
        <v>119432105</v>
      </c>
      <c r="C73" s="46">
        <v>8545711</v>
      </c>
      <c r="D73" s="46">
        <v>9090297</v>
      </c>
      <c r="E73" s="46">
        <v>3500</v>
      </c>
      <c r="F73" s="46">
        <v>89742666</v>
      </c>
      <c r="G73" s="46">
        <v>1092360</v>
      </c>
      <c r="H73" s="46">
        <v>10957571</v>
      </c>
      <c r="J73" s="69" t="s">
        <v>201</v>
      </c>
      <c r="K73" s="24">
        <f t="shared" si="12"/>
        <v>119432105</v>
      </c>
      <c r="L73" s="24">
        <f t="shared" si="13"/>
        <v>104307093</v>
      </c>
      <c r="M73" s="46">
        <v>96441567</v>
      </c>
      <c r="N73" s="46">
        <v>164042</v>
      </c>
      <c r="O73" s="46">
        <v>4163318</v>
      </c>
      <c r="P73" s="46">
        <v>1423714</v>
      </c>
      <c r="Q73" s="46">
        <v>2114452</v>
      </c>
      <c r="R73" s="46">
        <v>15125012</v>
      </c>
    </row>
    <row r="74" spans="1:18" ht="15.75">
      <c r="A74" s="69" t="s">
        <v>174</v>
      </c>
      <c r="B74" s="24">
        <f t="shared" si="9"/>
        <v>6701272</v>
      </c>
      <c r="C74" s="46">
        <v>897203</v>
      </c>
      <c r="D74" s="46">
        <v>26079</v>
      </c>
      <c r="E74" s="46">
        <v>0</v>
      </c>
      <c r="F74" s="46">
        <v>5547048</v>
      </c>
      <c r="G74" s="46">
        <v>11257</v>
      </c>
      <c r="H74" s="46">
        <v>219685</v>
      </c>
      <c r="J74" s="69" t="s">
        <v>174</v>
      </c>
      <c r="K74" s="24">
        <f t="shared" si="12"/>
        <v>6701272</v>
      </c>
      <c r="L74" s="24">
        <f t="shared" si="13"/>
        <v>5248828</v>
      </c>
      <c r="M74" s="46">
        <v>4055838</v>
      </c>
      <c r="N74" s="46">
        <v>0</v>
      </c>
      <c r="O74" s="46">
        <v>1091929</v>
      </c>
      <c r="P74" s="46">
        <v>0</v>
      </c>
      <c r="Q74" s="46">
        <v>101061</v>
      </c>
      <c r="R74" s="46">
        <v>1452444</v>
      </c>
    </row>
    <row r="75" spans="1:18" ht="15.75">
      <c r="A75" s="69" t="s">
        <v>239</v>
      </c>
      <c r="B75" s="24">
        <f t="shared" si="9"/>
        <v>1219002</v>
      </c>
      <c r="C75" s="46">
        <v>25108</v>
      </c>
      <c r="D75" s="46">
        <v>254915</v>
      </c>
      <c r="E75" s="46">
        <v>0</v>
      </c>
      <c r="F75" s="46">
        <v>878429</v>
      </c>
      <c r="G75" s="46">
        <v>14394</v>
      </c>
      <c r="H75" s="46">
        <v>46156</v>
      </c>
      <c r="J75" s="69" t="s">
        <v>239</v>
      </c>
      <c r="K75" s="24">
        <f t="shared" si="12"/>
        <v>1219002</v>
      </c>
      <c r="L75" s="24">
        <f t="shared" si="13"/>
        <v>1106299</v>
      </c>
      <c r="M75" s="46">
        <v>1086947</v>
      </c>
      <c r="N75" s="46">
        <v>0</v>
      </c>
      <c r="O75" s="46">
        <v>5000</v>
      </c>
      <c r="P75" s="46">
        <v>0</v>
      </c>
      <c r="Q75" s="46">
        <v>14352</v>
      </c>
      <c r="R75" s="46">
        <v>112703</v>
      </c>
    </row>
    <row r="76" spans="1:18" ht="15.75">
      <c r="A76" s="69" t="s">
        <v>264</v>
      </c>
      <c r="B76" s="24">
        <f t="shared" si="9"/>
        <v>10055910</v>
      </c>
      <c r="C76" s="46">
        <v>511935</v>
      </c>
      <c r="D76" s="46">
        <v>1438680</v>
      </c>
      <c r="E76" s="46">
        <v>0</v>
      </c>
      <c r="F76" s="46">
        <v>7181584</v>
      </c>
      <c r="G76" s="46">
        <v>143123</v>
      </c>
      <c r="H76" s="46">
        <v>780588</v>
      </c>
      <c r="J76" s="69" t="s">
        <v>264</v>
      </c>
      <c r="K76" s="24">
        <f t="shared" si="12"/>
        <v>10055910</v>
      </c>
      <c r="L76" s="24">
        <f t="shared" si="13"/>
        <v>8236974</v>
      </c>
      <c r="M76" s="46">
        <v>7633436</v>
      </c>
      <c r="N76" s="46">
        <v>116721</v>
      </c>
      <c r="O76" s="46">
        <v>331146</v>
      </c>
      <c r="P76" s="46">
        <v>0</v>
      </c>
      <c r="Q76" s="46">
        <v>155671</v>
      </c>
      <c r="R76" s="46">
        <v>1818936</v>
      </c>
    </row>
    <row r="77" spans="1:18" ht="15.75">
      <c r="A77" s="69" t="s">
        <v>177</v>
      </c>
      <c r="B77" s="24">
        <f t="shared" si="9"/>
        <v>934604</v>
      </c>
      <c r="C77" s="46">
        <v>12937</v>
      </c>
      <c r="D77" s="46">
        <v>280370</v>
      </c>
      <c r="E77" s="46">
        <v>37</v>
      </c>
      <c r="F77" s="46">
        <v>600527</v>
      </c>
      <c r="G77" s="46">
        <v>12893</v>
      </c>
      <c r="H77" s="46">
        <v>27840</v>
      </c>
      <c r="J77" s="69" t="s">
        <v>177</v>
      </c>
      <c r="K77" s="24">
        <f t="shared" si="12"/>
        <v>934604</v>
      </c>
      <c r="L77" s="24">
        <f t="shared" si="13"/>
        <v>843636</v>
      </c>
      <c r="M77" s="46">
        <v>785033</v>
      </c>
      <c r="N77" s="46">
        <v>0</v>
      </c>
      <c r="O77" s="46">
        <v>52150</v>
      </c>
      <c r="P77" s="46">
        <v>0</v>
      </c>
      <c r="Q77" s="46">
        <v>6453</v>
      </c>
      <c r="R77" s="46">
        <v>90968</v>
      </c>
    </row>
    <row r="78" spans="1:18" ht="15.75">
      <c r="A78" s="69" t="s">
        <v>179</v>
      </c>
      <c r="B78" s="24">
        <f t="shared" si="9"/>
        <v>1237461</v>
      </c>
      <c r="C78" s="46">
        <v>139758</v>
      </c>
      <c r="D78" s="46">
        <v>264407</v>
      </c>
      <c r="E78" s="46">
        <v>0</v>
      </c>
      <c r="F78" s="46">
        <v>762177</v>
      </c>
      <c r="G78" s="46">
        <v>29484</v>
      </c>
      <c r="H78" s="46">
        <v>41635</v>
      </c>
      <c r="J78" s="69" t="s">
        <v>179</v>
      </c>
      <c r="K78" s="24">
        <f t="shared" si="12"/>
        <v>1237461</v>
      </c>
      <c r="L78" s="24">
        <f t="shared" si="13"/>
        <v>1103729</v>
      </c>
      <c r="M78" s="46">
        <v>1076879</v>
      </c>
      <c r="N78" s="46">
        <v>3651</v>
      </c>
      <c r="O78" s="46">
        <v>0</v>
      </c>
      <c r="P78" s="46">
        <v>0</v>
      </c>
      <c r="Q78" s="46">
        <v>23199</v>
      </c>
      <c r="R78" s="46">
        <v>133732</v>
      </c>
    </row>
    <row r="79" spans="1:18" ht="15.75">
      <c r="A79" s="69" t="s">
        <v>181</v>
      </c>
      <c r="B79" s="24">
        <f t="shared" si="9"/>
        <v>311387000</v>
      </c>
      <c r="C79" s="46">
        <v>115176000</v>
      </c>
      <c r="D79" s="46">
        <v>121210000</v>
      </c>
      <c r="E79" s="46">
        <v>18746000</v>
      </c>
      <c r="F79" s="46">
        <v>25032000</v>
      </c>
      <c r="G79" s="46">
        <v>3026000</v>
      </c>
      <c r="H79" s="46">
        <v>28197000</v>
      </c>
      <c r="J79" s="69" t="s">
        <v>181</v>
      </c>
      <c r="K79" s="24">
        <f t="shared" si="12"/>
        <v>311387000</v>
      </c>
      <c r="L79" s="24">
        <f t="shared" si="13"/>
        <v>285384000</v>
      </c>
      <c r="M79" s="46">
        <v>264330000</v>
      </c>
      <c r="N79" s="46">
        <v>4394000</v>
      </c>
      <c r="O79" s="46">
        <v>6839000</v>
      </c>
      <c r="P79" s="46">
        <v>0</v>
      </c>
      <c r="Q79" s="46">
        <v>9821000</v>
      </c>
      <c r="R79" s="46">
        <v>26003000</v>
      </c>
    </row>
    <row r="81" spans="1:10" ht="15.75">
      <c r="A81" s="62" t="s">
        <v>203</v>
      </c>
      <c r="J81" s="62" t="s">
        <v>203</v>
      </c>
    </row>
    <row r="82" spans="1:18" ht="15.75">
      <c r="A82" s="69" t="s">
        <v>240</v>
      </c>
      <c r="B82" s="24">
        <f aca="true" t="shared" si="14" ref="B82:B94">SUM(C82:H82)</f>
        <v>524750</v>
      </c>
      <c r="C82" s="46">
        <v>7101</v>
      </c>
      <c r="D82" s="46">
        <v>0</v>
      </c>
      <c r="E82" s="46">
        <v>0</v>
      </c>
      <c r="F82" s="46">
        <v>0</v>
      </c>
      <c r="G82" s="46">
        <v>21106</v>
      </c>
      <c r="H82" s="46">
        <v>496543</v>
      </c>
      <c r="J82" s="69" t="s">
        <v>240</v>
      </c>
      <c r="K82" s="24">
        <f aca="true" t="shared" si="15" ref="K82:K88">+L82+R82</f>
        <v>524749</v>
      </c>
      <c r="L82" s="24">
        <f aca="true" t="shared" si="16" ref="L82:L88">SUM(M82:Q82)</f>
        <v>22920</v>
      </c>
      <c r="M82" s="46">
        <v>0</v>
      </c>
      <c r="N82" s="46">
        <v>0</v>
      </c>
      <c r="O82" s="46">
        <v>1877</v>
      </c>
      <c r="P82" s="46">
        <v>0</v>
      </c>
      <c r="Q82" s="46">
        <v>21043</v>
      </c>
      <c r="R82" s="46">
        <v>501829</v>
      </c>
    </row>
    <row r="83" spans="1:18" ht="15.75">
      <c r="A83" s="69" t="s">
        <v>274</v>
      </c>
      <c r="B83" s="24">
        <f t="shared" si="14"/>
        <v>54264</v>
      </c>
      <c r="C83" s="46">
        <v>52011</v>
      </c>
      <c r="D83" s="46">
        <v>0</v>
      </c>
      <c r="E83" s="46">
        <v>0</v>
      </c>
      <c r="F83" s="46">
        <v>0</v>
      </c>
      <c r="G83" s="46">
        <v>2207</v>
      </c>
      <c r="H83" s="46">
        <v>46</v>
      </c>
      <c r="J83" s="69" t="s">
        <v>274</v>
      </c>
      <c r="K83" s="24">
        <f t="shared" si="15"/>
        <v>54264</v>
      </c>
      <c r="L83" s="24">
        <f t="shared" si="16"/>
        <v>5249</v>
      </c>
      <c r="M83" s="46">
        <v>0</v>
      </c>
      <c r="N83" s="46">
        <v>0</v>
      </c>
      <c r="O83" s="46">
        <v>0</v>
      </c>
      <c r="P83" s="46">
        <v>0</v>
      </c>
      <c r="Q83" s="46">
        <v>5249</v>
      </c>
      <c r="R83" s="46">
        <v>49015</v>
      </c>
    </row>
    <row r="84" spans="1:18" ht="15.75">
      <c r="A84" s="69" t="s">
        <v>265</v>
      </c>
      <c r="B84" s="24">
        <f t="shared" si="14"/>
        <v>76082</v>
      </c>
      <c r="C84" s="46">
        <v>1317</v>
      </c>
      <c r="D84" s="46">
        <v>14241</v>
      </c>
      <c r="E84" s="45">
        <v>0</v>
      </c>
      <c r="F84" s="45">
        <v>0</v>
      </c>
      <c r="G84" s="46">
        <v>1301</v>
      </c>
      <c r="H84" s="46">
        <v>59223</v>
      </c>
      <c r="J84" s="69" t="s">
        <v>265</v>
      </c>
      <c r="K84" s="24">
        <f t="shared" si="15"/>
        <v>76082</v>
      </c>
      <c r="L84" s="24">
        <f t="shared" si="16"/>
        <v>5898</v>
      </c>
      <c r="M84" s="46">
        <v>0</v>
      </c>
      <c r="N84" s="46">
        <v>0</v>
      </c>
      <c r="O84" s="46">
        <v>0</v>
      </c>
      <c r="P84" s="46">
        <v>0</v>
      </c>
      <c r="Q84" s="46">
        <v>5898</v>
      </c>
      <c r="R84" s="46">
        <v>70184</v>
      </c>
    </row>
    <row r="85" spans="1:18" ht="15.75">
      <c r="A85" s="69" t="s">
        <v>275</v>
      </c>
      <c r="B85" s="24">
        <f t="shared" si="14"/>
        <v>12438</v>
      </c>
      <c r="C85" s="46">
        <v>2467</v>
      </c>
      <c r="D85" s="46">
        <v>1142</v>
      </c>
      <c r="E85" s="46">
        <v>0</v>
      </c>
      <c r="F85" s="46">
        <v>0</v>
      </c>
      <c r="G85" s="46">
        <v>4075</v>
      </c>
      <c r="H85" s="46">
        <v>4754</v>
      </c>
      <c r="J85" s="69" t="s">
        <v>275</v>
      </c>
      <c r="K85" s="24">
        <f t="shared" si="15"/>
        <v>12438</v>
      </c>
      <c r="L85" s="24">
        <f t="shared" si="16"/>
        <v>4181</v>
      </c>
      <c r="M85" s="46">
        <v>0</v>
      </c>
      <c r="N85" s="46">
        <v>0</v>
      </c>
      <c r="O85" s="46">
        <v>0</v>
      </c>
      <c r="P85" s="46">
        <v>0</v>
      </c>
      <c r="Q85" s="46">
        <v>4181</v>
      </c>
      <c r="R85" s="46">
        <v>8257</v>
      </c>
    </row>
    <row r="86" spans="1:18" ht="15.75">
      <c r="A86" s="69" t="s">
        <v>257</v>
      </c>
      <c r="B86" s="24">
        <f t="shared" si="14"/>
        <v>3209381</v>
      </c>
      <c r="C86" s="46">
        <v>3073805</v>
      </c>
      <c r="D86" s="46">
        <v>0</v>
      </c>
      <c r="E86" s="46">
        <v>0</v>
      </c>
      <c r="F86" s="46">
        <v>0</v>
      </c>
      <c r="G86" s="46">
        <v>50207</v>
      </c>
      <c r="H86" s="46">
        <v>85369</v>
      </c>
      <c r="J86" s="69" t="s">
        <v>266</v>
      </c>
      <c r="K86" s="24">
        <f t="shared" si="15"/>
        <v>279417</v>
      </c>
      <c r="L86" s="24">
        <v>31517</v>
      </c>
      <c r="M86" s="46">
        <v>0</v>
      </c>
      <c r="N86" s="46">
        <v>0</v>
      </c>
      <c r="O86" s="46">
        <v>6180</v>
      </c>
      <c r="P86" s="46">
        <v>0</v>
      </c>
      <c r="Q86" s="46">
        <v>25336</v>
      </c>
      <c r="R86" s="46">
        <v>247900</v>
      </c>
    </row>
    <row r="87" spans="1:18" ht="15.75">
      <c r="A87" s="69" t="s">
        <v>266</v>
      </c>
      <c r="B87" s="24">
        <f t="shared" si="14"/>
        <v>279417</v>
      </c>
      <c r="C87" s="46">
        <v>25315</v>
      </c>
      <c r="D87" s="46">
        <v>0</v>
      </c>
      <c r="E87" s="46">
        <v>0</v>
      </c>
      <c r="F87" s="46">
        <v>0</v>
      </c>
      <c r="G87" s="46">
        <v>12402</v>
      </c>
      <c r="H87" s="46">
        <v>241700</v>
      </c>
      <c r="J87" s="69" t="s">
        <v>267</v>
      </c>
      <c r="K87" s="24">
        <f t="shared" si="15"/>
        <v>5850</v>
      </c>
      <c r="L87" s="24">
        <f t="shared" si="16"/>
        <v>4311</v>
      </c>
      <c r="M87" s="46">
        <v>0</v>
      </c>
      <c r="N87" s="46">
        <v>0</v>
      </c>
      <c r="O87" s="46">
        <v>4175</v>
      </c>
      <c r="P87" s="46">
        <v>0</v>
      </c>
      <c r="Q87" s="46">
        <v>136</v>
      </c>
      <c r="R87" s="46">
        <v>1539</v>
      </c>
    </row>
    <row r="88" spans="1:18" ht="15.75">
      <c r="A88" s="69" t="s">
        <v>267</v>
      </c>
      <c r="B88" s="24">
        <f t="shared" si="14"/>
        <v>5850</v>
      </c>
      <c r="C88" s="46">
        <v>5743</v>
      </c>
      <c r="D88" s="46">
        <v>0</v>
      </c>
      <c r="E88" s="46">
        <v>0</v>
      </c>
      <c r="F88" s="46">
        <v>0</v>
      </c>
      <c r="G88" s="46">
        <v>29</v>
      </c>
      <c r="H88" s="46">
        <v>78</v>
      </c>
      <c r="J88" s="69" t="s">
        <v>276</v>
      </c>
      <c r="K88" s="24">
        <f t="shared" si="15"/>
        <v>74885</v>
      </c>
      <c r="L88" s="24">
        <f t="shared" si="16"/>
        <v>12739</v>
      </c>
      <c r="M88" s="46">
        <v>0</v>
      </c>
      <c r="N88" s="46">
        <v>0</v>
      </c>
      <c r="O88" s="46">
        <v>0</v>
      </c>
      <c r="P88" s="46">
        <v>0</v>
      </c>
      <c r="Q88" s="46">
        <v>12739</v>
      </c>
      <c r="R88" s="46">
        <v>62146</v>
      </c>
    </row>
    <row r="89" spans="1:18" ht="15.75">
      <c r="A89" s="69" t="s">
        <v>276</v>
      </c>
      <c r="B89" s="24">
        <f t="shared" si="14"/>
        <v>74885</v>
      </c>
      <c r="C89" s="46">
        <v>16517</v>
      </c>
      <c r="D89" s="46">
        <v>58368</v>
      </c>
      <c r="E89" s="46">
        <v>0</v>
      </c>
      <c r="F89" s="46">
        <v>0</v>
      </c>
      <c r="G89" s="46">
        <v>0</v>
      </c>
      <c r="H89" s="46">
        <v>0</v>
      </c>
      <c r="J89" s="69" t="s">
        <v>166</v>
      </c>
      <c r="K89" s="24">
        <f aca="true" t="shared" si="17" ref="K89:K94">+L89+R89</f>
        <v>374217</v>
      </c>
      <c r="L89" s="24">
        <f aca="true" t="shared" si="18" ref="L89:L94">SUM(M89:Q89)</f>
        <v>35047</v>
      </c>
      <c r="M89" s="46">
        <v>0</v>
      </c>
      <c r="N89" s="46">
        <v>0</v>
      </c>
      <c r="O89" s="46">
        <v>0</v>
      </c>
      <c r="P89" s="46">
        <v>0</v>
      </c>
      <c r="Q89" s="46">
        <v>35047</v>
      </c>
      <c r="R89" s="46">
        <v>339170</v>
      </c>
    </row>
    <row r="90" spans="1:18" ht="15.75">
      <c r="A90" s="69" t="s">
        <v>166</v>
      </c>
      <c r="B90" s="24">
        <f t="shared" si="14"/>
        <v>374217</v>
      </c>
      <c r="C90" s="46">
        <v>125779</v>
      </c>
      <c r="D90" s="46">
        <v>191462</v>
      </c>
      <c r="E90" s="46">
        <v>0</v>
      </c>
      <c r="F90" s="46">
        <v>0</v>
      </c>
      <c r="G90" s="46">
        <v>5178</v>
      </c>
      <c r="H90" s="46">
        <v>51798</v>
      </c>
      <c r="J90" s="69" t="s">
        <v>277</v>
      </c>
      <c r="K90" s="24">
        <f t="shared" si="17"/>
        <v>149872</v>
      </c>
      <c r="L90" s="24">
        <f t="shared" si="18"/>
        <v>36633</v>
      </c>
      <c r="M90" s="46">
        <v>0</v>
      </c>
      <c r="N90" s="46">
        <v>0</v>
      </c>
      <c r="O90" s="46">
        <v>20518</v>
      </c>
      <c r="P90" s="46">
        <v>0</v>
      </c>
      <c r="Q90" s="46">
        <v>16115</v>
      </c>
      <c r="R90" s="46">
        <v>113239</v>
      </c>
    </row>
    <row r="91" spans="1:18" ht="15.75">
      <c r="A91" s="69" t="s">
        <v>277</v>
      </c>
      <c r="B91" s="24">
        <f t="shared" si="14"/>
        <v>149872</v>
      </c>
      <c r="C91" s="46">
        <v>6847</v>
      </c>
      <c r="D91" s="46">
        <v>104376</v>
      </c>
      <c r="E91" s="46">
        <v>0</v>
      </c>
      <c r="F91" s="46">
        <v>0</v>
      </c>
      <c r="G91" s="46">
        <v>36664</v>
      </c>
      <c r="H91" s="46">
        <v>1985</v>
      </c>
      <c r="J91" s="69" t="s">
        <v>190</v>
      </c>
      <c r="K91" s="24">
        <f t="shared" si="17"/>
        <v>9122</v>
      </c>
      <c r="L91" s="24">
        <f t="shared" si="18"/>
        <v>1259</v>
      </c>
      <c r="M91" s="46">
        <v>0</v>
      </c>
      <c r="N91" s="46">
        <v>0</v>
      </c>
      <c r="O91" s="46">
        <v>0</v>
      </c>
      <c r="P91" s="46">
        <v>0</v>
      </c>
      <c r="Q91" s="46">
        <v>1259</v>
      </c>
      <c r="R91" s="46">
        <v>7863</v>
      </c>
    </row>
    <row r="92" spans="1:18" ht="15.75">
      <c r="A92" s="69" t="s">
        <v>190</v>
      </c>
      <c r="B92" s="24">
        <f t="shared" si="14"/>
        <v>9122</v>
      </c>
      <c r="C92" s="46">
        <v>49</v>
      </c>
      <c r="D92" s="46">
        <v>7643</v>
      </c>
      <c r="E92" s="46">
        <v>0</v>
      </c>
      <c r="F92" s="46">
        <v>0</v>
      </c>
      <c r="G92" s="46">
        <v>0</v>
      </c>
      <c r="H92" s="46">
        <v>1430</v>
      </c>
      <c r="J92" s="69" t="s">
        <v>268</v>
      </c>
      <c r="K92" s="24">
        <f t="shared" si="17"/>
        <v>13866</v>
      </c>
      <c r="L92" s="24">
        <f t="shared" si="18"/>
        <v>60</v>
      </c>
      <c r="M92" s="46">
        <v>0</v>
      </c>
      <c r="N92" s="46">
        <v>0</v>
      </c>
      <c r="O92" s="46">
        <v>0</v>
      </c>
      <c r="P92" s="46">
        <v>0</v>
      </c>
      <c r="Q92" s="46">
        <v>60</v>
      </c>
      <c r="R92" s="46">
        <v>13806</v>
      </c>
    </row>
    <row r="93" spans="1:18" ht="15.75">
      <c r="A93" s="69" t="s">
        <v>268</v>
      </c>
      <c r="B93" s="24">
        <f t="shared" si="14"/>
        <v>13866</v>
      </c>
      <c r="C93" s="46">
        <v>13020</v>
      </c>
      <c r="D93" s="46">
        <v>0</v>
      </c>
      <c r="E93" s="46">
        <v>0</v>
      </c>
      <c r="F93" s="46">
        <v>0</v>
      </c>
      <c r="G93" s="46">
        <v>0</v>
      </c>
      <c r="H93" s="46">
        <v>846</v>
      </c>
      <c r="J93" s="69" t="s">
        <v>278</v>
      </c>
      <c r="K93" s="24">
        <f t="shared" si="17"/>
        <v>56805</v>
      </c>
      <c r="L93" s="24">
        <f t="shared" si="18"/>
        <v>15550</v>
      </c>
      <c r="M93" s="46">
        <v>0</v>
      </c>
      <c r="N93" s="46">
        <v>0</v>
      </c>
      <c r="O93" s="46">
        <v>0</v>
      </c>
      <c r="P93" s="46">
        <v>0</v>
      </c>
      <c r="Q93" s="46">
        <v>15550</v>
      </c>
      <c r="R93" s="46">
        <v>41255</v>
      </c>
    </row>
    <row r="94" spans="1:18" ht="15.75">
      <c r="A94" s="69" t="s">
        <v>278</v>
      </c>
      <c r="B94" s="24">
        <f t="shared" si="14"/>
        <v>56804</v>
      </c>
      <c r="C94" s="46">
        <v>6805</v>
      </c>
      <c r="D94" s="46">
        <v>0</v>
      </c>
      <c r="E94" s="46">
        <v>0</v>
      </c>
      <c r="F94" s="46">
        <v>0</v>
      </c>
      <c r="G94" s="46">
        <v>0</v>
      </c>
      <c r="H94" s="46">
        <v>49999</v>
      </c>
      <c r="J94" s="69" t="s">
        <v>257</v>
      </c>
      <c r="K94" s="24">
        <f t="shared" si="17"/>
        <v>3209381</v>
      </c>
      <c r="L94" s="24">
        <f t="shared" si="18"/>
        <v>2496070</v>
      </c>
      <c r="M94" s="46">
        <v>0</v>
      </c>
      <c r="N94" s="46">
        <v>0</v>
      </c>
      <c r="O94" s="46">
        <v>0</v>
      </c>
      <c r="P94" s="46">
        <v>0</v>
      </c>
      <c r="Q94" s="46">
        <v>2496070</v>
      </c>
      <c r="R94" s="46">
        <v>713311</v>
      </c>
    </row>
    <row r="96" spans="1:10" ht="15.75">
      <c r="A96" s="62" t="s">
        <v>196</v>
      </c>
      <c r="J96" s="62" t="s">
        <v>196</v>
      </c>
    </row>
    <row r="97" spans="1:18" ht="15.75">
      <c r="A97" s="69" t="s">
        <v>245</v>
      </c>
      <c r="B97" s="24">
        <f>SUM(C97:H97)</f>
        <v>7104731</v>
      </c>
      <c r="C97" s="46">
        <v>3082652</v>
      </c>
      <c r="D97" s="46">
        <v>1281588</v>
      </c>
      <c r="E97" s="46">
        <v>0</v>
      </c>
      <c r="F97" s="46">
        <v>1573524</v>
      </c>
      <c r="G97" s="46">
        <v>39622</v>
      </c>
      <c r="H97" s="46">
        <v>1127345</v>
      </c>
      <c r="J97" s="69" t="s">
        <v>245</v>
      </c>
      <c r="K97" s="24">
        <f>+L97+R97</f>
        <v>7104731</v>
      </c>
      <c r="L97" s="24">
        <f>SUM(M97:Q97)</f>
        <v>6052839</v>
      </c>
      <c r="M97" s="46">
        <v>4764336</v>
      </c>
      <c r="N97" s="46">
        <v>0</v>
      </c>
      <c r="O97" s="46">
        <v>632953</v>
      </c>
      <c r="P97" s="46">
        <v>0</v>
      </c>
      <c r="Q97" s="46">
        <v>655550</v>
      </c>
      <c r="R97" s="46">
        <v>1051892</v>
      </c>
    </row>
    <row r="98" spans="1:18" ht="15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1:9" ht="15.75">
      <c r="A99" s="6" t="s">
        <v>76</v>
      </c>
      <c r="B99" s="16"/>
      <c r="C99" s="16"/>
      <c r="D99" s="17"/>
      <c r="E99" s="17"/>
      <c r="F99" s="17"/>
      <c r="G99" s="17"/>
      <c r="H99" s="13"/>
      <c r="I99" s="13"/>
    </row>
    <row r="100" spans="1:9" ht="15.75">
      <c r="A100" s="6" t="s">
        <v>77</v>
      </c>
      <c r="B100" s="16"/>
      <c r="C100" s="16"/>
      <c r="D100" s="17"/>
      <c r="E100" s="17"/>
      <c r="F100" s="17"/>
      <c r="G100" s="17"/>
      <c r="H100" s="13"/>
      <c r="I100" s="13"/>
    </row>
    <row r="101" spans="1:9" ht="15.75">
      <c r="A101" s="6" t="s">
        <v>83</v>
      </c>
      <c r="B101" s="16"/>
      <c r="C101" s="16"/>
      <c r="D101" s="17"/>
      <c r="E101" s="17"/>
      <c r="F101" s="17"/>
      <c r="G101" s="17"/>
      <c r="H101" s="13"/>
      <c r="I101" s="13"/>
    </row>
    <row r="102" spans="1:9" ht="15.75">
      <c r="A102" s="5"/>
      <c r="B102" s="16"/>
      <c r="C102" s="16"/>
      <c r="D102" s="17"/>
      <c r="E102" s="17"/>
      <c r="F102" s="17"/>
      <c r="G102" s="17"/>
      <c r="H102" s="13"/>
      <c r="I102" s="13"/>
    </row>
    <row r="103" spans="1:9" ht="31.5" customHeight="1">
      <c r="A103" s="80" t="s">
        <v>279</v>
      </c>
      <c r="B103" s="80"/>
      <c r="C103" s="80"/>
      <c r="D103" s="80"/>
      <c r="E103" s="80"/>
      <c r="F103" s="80"/>
      <c r="G103" s="80"/>
      <c r="H103" s="80"/>
      <c r="I103" s="80"/>
    </row>
  </sheetData>
  <sheetProtection/>
  <mergeCells count="4">
    <mergeCell ref="A5:H5"/>
    <mergeCell ref="J5:R5"/>
    <mergeCell ref="L6:Q6"/>
    <mergeCell ref="A103:I103"/>
  </mergeCells>
  <hyperlinks>
    <hyperlink ref="A103:I103" r:id="rId1" display="SOURCE: New York State Department of Financial Services, 2019 Department of Financial Services Annual Report; https://www.dfs.ny.gov/reports_and_publications/dfs_annual_reports (last viewed September 4, 2020)."/>
  </hyperlinks>
  <printOptions/>
  <pageMargins left="0.7" right="0.7" top="0.75" bottom="0.75" header="0.3" footer="0.3"/>
  <pageSetup horizontalDpi="1200" verticalDpi="1200" orientation="landscape" scale="65" r:id="rId2"/>
  <colBreaks count="1" manualBreakCount="1">
    <brk id="8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05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4.77734375" style="0" customWidth="1"/>
    <col min="2" max="8" width="12.77734375" style="0" customWidth="1"/>
    <col min="9" max="9" width="5.77734375" style="0" customWidth="1"/>
    <col min="10" max="10" width="44.77734375" style="0" customWidth="1"/>
  </cols>
  <sheetData>
    <row r="1" spans="1:18" ht="20.25">
      <c r="A1" s="18" t="s">
        <v>211</v>
      </c>
      <c r="B1" s="2"/>
      <c r="C1" s="3"/>
      <c r="D1" s="4"/>
      <c r="E1" s="4"/>
      <c r="F1" s="32"/>
      <c r="G1" s="5"/>
      <c r="H1" s="5"/>
      <c r="I1" s="5"/>
      <c r="J1" s="18" t="s">
        <v>212</v>
      </c>
      <c r="K1" s="5"/>
      <c r="L1" s="5"/>
      <c r="M1" s="5"/>
      <c r="N1" s="5"/>
      <c r="O1" s="5"/>
      <c r="P1" s="5"/>
      <c r="Q1" s="5"/>
      <c r="R1" s="5"/>
    </row>
    <row r="2" spans="1:18" ht="20.25">
      <c r="A2" s="18" t="s">
        <v>261</v>
      </c>
      <c r="B2" s="2"/>
      <c r="C2" s="3"/>
      <c r="D2" s="4"/>
      <c r="E2" s="4"/>
      <c r="F2" s="3"/>
      <c r="G2" s="5"/>
      <c r="H2" s="5"/>
      <c r="I2" s="5"/>
      <c r="J2" s="18" t="s">
        <v>261</v>
      </c>
      <c r="K2" s="5"/>
      <c r="L2" s="5"/>
      <c r="M2" s="5"/>
      <c r="N2" s="5"/>
      <c r="O2" s="5"/>
      <c r="P2" s="5"/>
      <c r="Q2" s="5"/>
      <c r="R2" s="5"/>
    </row>
    <row r="3" spans="1:18" ht="20.25">
      <c r="A3" s="18" t="s">
        <v>78</v>
      </c>
      <c r="B3" s="2"/>
      <c r="C3" s="3"/>
      <c r="D3" s="4"/>
      <c r="E3" s="3"/>
      <c r="F3" s="3"/>
      <c r="G3" s="5"/>
      <c r="H3" s="5"/>
      <c r="I3" s="5"/>
      <c r="J3" s="18" t="s">
        <v>78</v>
      </c>
      <c r="K3" s="5"/>
      <c r="L3" s="5"/>
      <c r="M3" s="5"/>
      <c r="N3" s="5"/>
      <c r="O3" s="5"/>
      <c r="P3" s="5"/>
      <c r="Q3" s="5"/>
      <c r="R3" s="5"/>
    </row>
    <row r="4" spans="1:18" ht="20.25">
      <c r="A4" s="18"/>
      <c r="B4" s="2"/>
      <c r="C4" s="3"/>
      <c r="D4" s="4"/>
      <c r="E4" s="3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.75">
      <c r="A5" s="78" t="s">
        <v>1</v>
      </c>
      <c r="B5" s="78"/>
      <c r="C5" s="78"/>
      <c r="D5" s="78"/>
      <c r="E5" s="78"/>
      <c r="F5" s="78"/>
      <c r="G5" s="78"/>
      <c r="H5" s="78"/>
      <c r="I5" s="6"/>
      <c r="J5" s="78" t="s">
        <v>74</v>
      </c>
      <c r="K5" s="78"/>
      <c r="L5" s="78"/>
      <c r="M5" s="78"/>
      <c r="N5" s="78"/>
      <c r="O5" s="78"/>
      <c r="P5" s="78"/>
      <c r="Q5" s="78"/>
      <c r="R5" s="78"/>
    </row>
    <row r="6" spans="1:18" ht="15.75">
      <c r="A6" s="1"/>
      <c r="B6" s="1"/>
      <c r="C6" s="1"/>
      <c r="D6" s="1"/>
      <c r="E6" s="1"/>
      <c r="F6" s="1"/>
      <c r="G6" s="1"/>
      <c r="H6" s="1"/>
      <c r="I6" s="6"/>
      <c r="J6" s="5"/>
      <c r="K6" s="1"/>
      <c r="L6" s="79" t="s">
        <v>75</v>
      </c>
      <c r="M6" s="79"/>
      <c r="N6" s="79"/>
      <c r="O6" s="79"/>
      <c r="P6" s="79"/>
      <c r="Q6" s="79"/>
      <c r="R6" s="1"/>
    </row>
    <row r="7" spans="1:18" ht="72">
      <c r="A7" s="54" t="s">
        <v>209</v>
      </c>
      <c r="B7" s="8" t="s">
        <v>94</v>
      </c>
      <c r="C7" s="19" t="s">
        <v>95</v>
      </c>
      <c r="D7" s="20" t="s">
        <v>96</v>
      </c>
      <c r="E7" s="21" t="s">
        <v>97</v>
      </c>
      <c r="F7" s="20" t="s">
        <v>98</v>
      </c>
      <c r="G7" s="22" t="s">
        <v>99</v>
      </c>
      <c r="H7" s="22" t="s">
        <v>100</v>
      </c>
      <c r="I7" s="56"/>
      <c r="J7" s="54" t="s">
        <v>209</v>
      </c>
      <c r="K7" s="22" t="s">
        <v>107</v>
      </c>
      <c r="L7" s="22" t="s">
        <v>101</v>
      </c>
      <c r="M7" s="22" t="s">
        <v>102</v>
      </c>
      <c r="N7" s="22" t="s">
        <v>234</v>
      </c>
      <c r="O7" s="22" t="s">
        <v>235</v>
      </c>
      <c r="P7" s="22" t="s">
        <v>104</v>
      </c>
      <c r="Q7" s="22" t="s">
        <v>105</v>
      </c>
      <c r="R7" s="22" t="s">
        <v>106</v>
      </c>
    </row>
    <row r="8" spans="1:18" ht="15.75">
      <c r="A8" s="5"/>
      <c r="B8" s="5"/>
      <c r="C8" s="5"/>
      <c r="D8" s="5"/>
      <c r="E8" s="5"/>
      <c r="F8" s="5"/>
      <c r="G8" s="5"/>
      <c r="H8" s="5"/>
      <c r="I8" s="6"/>
      <c r="J8" s="5"/>
      <c r="K8" s="9"/>
      <c r="L8" s="5"/>
      <c r="M8" s="5"/>
      <c r="N8" s="10"/>
      <c r="O8" s="10"/>
      <c r="P8" s="10"/>
      <c r="Q8" s="10"/>
      <c r="R8" s="5"/>
    </row>
    <row r="9" spans="1:18" ht="15.75">
      <c r="A9" s="11" t="s">
        <v>0</v>
      </c>
      <c r="B9" s="46">
        <v>784692359</v>
      </c>
      <c r="C9" s="24">
        <f>SUM(C12:C99)</f>
        <v>154297673</v>
      </c>
      <c r="D9" s="24">
        <f>SUM(D12:D99)</f>
        <v>157969224</v>
      </c>
      <c r="E9" s="24">
        <f>SUM(E12:E99)</f>
        <v>79640988</v>
      </c>
      <c r="F9" s="24">
        <f>SUM(F12:F99)</f>
        <v>300425487</v>
      </c>
      <c r="G9" s="46">
        <v>3095930</v>
      </c>
      <c r="H9" s="46">
        <v>89263057</v>
      </c>
      <c r="J9" s="11" t="s">
        <v>0</v>
      </c>
      <c r="K9" s="24">
        <f aca="true" t="shared" si="0" ref="K9:R9">SUM(K12:K98)</f>
        <v>784692359</v>
      </c>
      <c r="L9" s="24">
        <f t="shared" si="0"/>
        <v>688848128</v>
      </c>
      <c r="M9" s="24">
        <f t="shared" si="0"/>
        <v>611400159</v>
      </c>
      <c r="N9" s="24">
        <f t="shared" si="0"/>
        <v>11922547</v>
      </c>
      <c r="O9" s="24">
        <f t="shared" si="0"/>
        <v>39429041</v>
      </c>
      <c r="P9" s="24">
        <f t="shared" si="0"/>
        <v>6414227</v>
      </c>
      <c r="Q9" s="24">
        <f t="shared" si="0"/>
        <v>19682154</v>
      </c>
      <c r="R9" s="24">
        <f t="shared" si="0"/>
        <v>95844231</v>
      </c>
    </row>
    <row r="10" spans="1:8" ht="15.75">
      <c r="A10" s="5"/>
      <c r="B10" s="29"/>
      <c r="C10" s="77"/>
      <c r="D10" s="77"/>
      <c r="E10" s="77"/>
      <c r="F10" s="77"/>
      <c r="G10" s="29"/>
      <c r="H10" s="29"/>
    </row>
    <row r="11" spans="1:10" ht="15.75">
      <c r="A11" s="62" t="s">
        <v>198</v>
      </c>
      <c r="J11" s="62" t="s">
        <v>198</v>
      </c>
    </row>
    <row r="12" spans="1:18" ht="15.75">
      <c r="A12" s="74" t="s">
        <v>110</v>
      </c>
      <c r="B12" s="24">
        <f>SUM(C12:H12)</f>
        <v>821445</v>
      </c>
      <c r="C12" s="63">
        <v>17396</v>
      </c>
      <c r="D12" s="63">
        <v>272343</v>
      </c>
      <c r="E12" s="63">
        <v>1200</v>
      </c>
      <c r="F12" s="63">
        <v>495601</v>
      </c>
      <c r="G12" s="63">
        <v>5037</v>
      </c>
      <c r="H12" s="63">
        <v>29868</v>
      </c>
      <c r="J12" s="74" t="s">
        <v>110</v>
      </c>
      <c r="K12" s="24">
        <f>+L12+R12</f>
        <v>821445</v>
      </c>
      <c r="L12" s="24">
        <f>SUM(M12:Q12)</f>
        <v>759636</v>
      </c>
      <c r="M12" s="63">
        <v>683191</v>
      </c>
      <c r="N12" s="63">
        <v>30873</v>
      </c>
      <c r="O12" s="63">
        <v>38810</v>
      </c>
      <c r="P12" s="63">
        <v>0</v>
      </c>
      <c r="Q12" s="63">
        <v>6762</v>
      </c>
      <c r="R12" s="63">
        <v>61809</v>
      </c>
    </row>
    <row r="13" spans="1:18" ht="15.75">
      <c r="A13" s="74" t="s">
        <v>111</v>
      </c>
      <c r="B13" s="24">
        <f aca="true" t="shared" si="1" ref="B13:B54">SUM(C13:H13)</f>
        <v>331905</v>
      </c>
      <c r="C13" s="63">
        <v>5145</v>
      </c>
      <c r="D13" s="63">
        <v>53666</v>
      </c>
      <c r="E13" s="63">
        <v>1512</v>
      </c>
      <c r="F13" s="63">
        <v>257306</v>
      </c>
      <c r="G13" s="63">
        <v>1985</v>
      </c>
      <c r="H13" s="63">
        <v>12291</v>
      </c>
      <c r="J13" s="74" t="s">
        <v>111</v>
      </c>
      <c r="K13" s="24">
        <f aca="true" t="shared" si="2" ref="K13:K24">+L13+R13</f>
        <v>331905</v>
      </c>
      <c r="L13" s="24">
        <f aca="true" t="shared" si="3" ref="L13:L24">SUM(M13:Q13)</f>
        <v>290439</v>
      </c>
      <c r="M13" s="63">
        <v>285523</v>
      </c>
      <c r="N13" s="63">
        <v>0</v>
      </c>
      <c r="O13" s="63">
        <v>4000</v>
      </c>
      <c r="P13" s="63">
        <v>0</v>
      </c>
      <c r="Q13" s="63">
        <v>916</v>
      </c>
      <c r="R13" s="63">
        <v>41466</v>
      </c>
    </row>
    <row r="14" spans="1:18" ht="15.75">
      <c r="A14" s="74" t="s">
        <v>112</v>
      </c>
      <c r="B14" s="24">
        <f t="shared" si="1"/>
        <v>1142209</v>
      </c>
      <c r="C14" s="63">
        <v>66119</v>
      </c>
      <c r="D14" s="63">
        <v>34447</v>
      </c>
      <c r="E14" s="63">
        <v>145</v>
      </c>
      <c r="F14" s="63">
        <v>1000191</v>
      </c>
      <c r="G14" s="63">
        <v>7897</v>
      </c>
      <c r="H14" s="63">
        <v>33410</v>
      </c>
      <c r="J14" s="74" t="s">
        <v>112</v>
      </c>
      <c r="K14" s="24">
        <f t="shared" si="2"/>
        <v>1142209</v>
      </c>
      <c r="L14" s="24">
        <f t="shared" si="3"/>
        <v>1023042</v>
      </c>
      <c r="M14" s="63">
        <v>903941</v>
      </c>
      <c r="N14" s="63">
        <v>0</v>
      </c>
      <c r="O14" s="63">
        <v>116031</v>
      </c>
      <c r="P14" s="63">
        <v>0</v>
      </c>
      <c r="Q14" s="63">
        <v>3070</v>
      </c>
      <c r="R14" s="63">
        <v>119167</v>
      </c>
    </row>
    <row r="15" spans="1:18" ht="15.75">
      <c r="A15" s="74" t="s">
        <v>113</v>
      </c>
      <c r="B15" s="24">
        <f t="shared" si="1"/>
        <v>266239</v>
      </c>
      <c r="C15" s="63">
        <v>126454</v>
      </c>
      <c r="D15" s="63">
        <v>49818</v>
      </c>
      <c r="E15" s="63">
        <v>0</v>
      </c>
      <c r="F15" s="63">
        <v>88067</v>
      </c>
      <c r="G15" s="63">
        <v>162</v>
      </c>
      <c r="H15" s="63">
        <v>1738</v>
      </c>
      <c r="J15" s="74" t="s">
        <v>113</v>
      </c>
      <c r="K15" s="24">
        <f t="shared" si="2"/>
        <v>266239</v>
      </c>
      <c r="L15" s="24">
        <f t="shared" si="3"/>
        <v>217305</v>
      </c>
      <c r="M15" s="63">
        <v>214473</v>
      </c>
      <c r="N15" s="63">
        <v>0</v>
      </c>
      <c r="O15" s="63">
        <v>0</v>
      </c>
      <c r="P15" s="63">
        <v>0</v>
      </c>
      <c r="Q15" s="63">
        <v>2832</v>
      </c>
      <c r="R15" s="63">
        <v>48934</v>
      </c>
    </row>
    <row r="16" spans="1:18" ht="15.75">
      <c r="A16" s="74" t="s">
        <v>114</v>
      </c>
      <c r="B16" s="24">
        <f t="shared" si="1"/>
        <v>622766</v>
      </c>
      <c r="C16" s="63">
        <v>58864</v>
      </c>
      <c r="D16" s="63">
        <v>1136</v>
      </c>
      <c r="E16" s="63">
        <v>0</v>
      </c>
      <c r="F16" s="63">
        <v>549656</v>
      </c>
      <c r="G16" s="63">
        <v>7787</v>
      </c>
      <c r="H16" s="63">
        <v>5323</v>
      </c>
      <c r="J16" s="74" t="s">
        <v>114</v>
      </c>
      <c r="K16" s="24">
        <f t="shared" si="2"/>
        <v>622766</v>
      </c>
      <c r="L16" s="24">
        <f t="shared" si="3"/>
        <v>550954</v>
      </c>
      <c r="M16" s="63">
        <v>536267</v>
      </c>
      <c r="N16" s="63">
        <v>0</v>
      </c>
      <c r="O16" s="63">
        <v>10000</v>
      </c>
      <c r="P16" s="63">
        <v>0</v>
      </c>
      <c r="Q16" s="63">
        <v>4687</v>
      </c>
      <c r="R16" s="63">
        <v>71812</v>
      </c>
    </row>
    <row r="17" spans="1:18" ht="15.75">
      <c r="A17" s="74" t="s">
        <v>115</v>
      </c>
      <c r="B17" s="24">
        <f t="shared" si="1"/>
        <v>208002</v>
      </c>
      <c r="C17" s="63">
        <v>10970</v>
      </c>
      <c r="D17" s="63">
        <v>27421</v>
      </c>
      <c r="E17" s="63">
        <v>0</v>
      </c>
      <c r="F17" s="63">
        <v>160429</v>
      </c>
      <c r="G17" s="63">
        <v>899</v>
      </c>
      <c r="H17" s="63">
        <v>8283</v>
      </c>
      <c r="J17" s="74" t="s">
        <v>115</v>
      </c>
      <c r="K17" s="24">
        <f t="shared" si="2"/>
        <v>208002</v>
      </c>
      <c r="L17" s="24">
        <f t="shared" si="3"/>
        <v>181108</v>
      </c>
      <c r="M17" s="63">
        <v>173331</v>
      </c>
      <c r="N17" s="63">
        <v>0</v>
      </c>
      <c r="O17" s="63">
        <v>5000</v>
      </c>
      <c r="P17" s="63">
        <v>0</v>
      </c>
      <c r="Q17" s="63">
        <v>2777</v>
      </c>
      <c r="R17" s="63">
        <v>26894</v>
      </c>
    </row>
    <row r="18" spans="1:18" ht="15.75">
      <c r="A18" s="74" t="s">
        <v>160</v>
      </c>
      <c r="B18" s="24">
        <f t="shared" si="1"/>
        <v>7079487</v>
      </c>
      <c r="C18" s="63">
        <v>224700</v>
      </c>
      <c r="D18" s="63">
        <v>1521086</v>
      </c>
      <c r="E18" s="63">
        <v>0</v>
      </c>
      <c r="F18" s="63">
        <v>4990131</v>
      </c>
      <c r="G18" s="63">
        <v>66652</v>
      </c>
      <c r="H18" s="63">
        <v>276918</v>
      </c>
      <c r="J18" s="74" t="s">
        <v>160</v>
      </c>
      <c r="K18" s="24">
        <f t="shared" si="2"/>
        <v>7079487</v>
      </c>
      <c r="L18" s="24">
        <f t="shared" si="3"/>
        <v>6260917</v>
      </c>
      <c r="M18" s="63">
        <v>5689830</v>
      </c>
      <c r="N18" s="63">
        <v>0</v>
      </c>
      <c r="O18" s="63">
        <v>431926</v>
      </c>
      <c r="P18" s="63">
        <v>0</v>
      </c>
      <c r="Q18" s="63">
        <v>139161</v>
      </c>
      <c r="R18" s="63">
        <v>818570</v>
      </c>
    </row>
    <row r="19" spans="1:18" ht="15.75">
      <c r="A19" s="74" t="s">
        <v>116</v>
      </c>
      <c r="B19" s="24">
        <f t="shared" si="1"/>
        <v>349968</v>
      </c>
      <c r="C19" s="63">
        <v>8180</v>
      </c>
      <c r="D19" s="63">
        <v>37627</v>
      </c>
      <c r="E19" s="63">
        <v>0</v>
      </c>
      <c r="F19" s="63">
        <v>285797</v>
      </c>
      <c r="G19" s="63">
        <v>4950</v>
      </c>
      <c r="H19" s="63">
        <v>13414</v>
      </c>
      <c r="J19" s="74" t="s">
        <v>116</v>
      </c>
      <c r="K19" s="24">
        <f t="shared" si="2"/>
        <v>349968</v>
      </c>
      <c r="L19" s="24">
        <f t="shared" si="3"/>
        <v>314628</v>
      </c>
      <c r="M19" s="63">
        <v>299093</v>
      </c>
      <c r="N19" s="63">
        <v>0</v>
      </c>
      <c r="O19" s="63">
        <v>13399</v>
      </c>
      <c r="P19" s="63">
        <v>0</v>
      </c>
      <c r="Q19" s="63">
        <v>2136</v>
      </c>
      <c r="R19" s="63">
        <v>35340</v>
      </c>
    </row>
    <row r="20" spans="1:18" ht="15.75">
      <c r="A20" s="74" t="s">
        <v>117</v>
      </c>
      <c r="B20" s="24">
        <f t="shared" si="1"/>
        <v>21250</v>
      </c>
      <c r="C20" s="63">
        <v>3954</v>
      </c>
      <c r="D20" s="63">
        <v>8163</v>
      </c>
      <c r="E20" s="63">
        <v>0</v>
      </c>
      <c r="F20" s="63">
        <v>8165</v>
      </c>
      <c r="G20" s="63">
        <v>359</v>
      </c>
      <c r="H20" s="63">
        <v>609</v>
      </c>
      <c r="J20" s="74" t="s">
        <v>117</v>
      </c>
      <c r="K20" s="24">
        <f t="shared" si="2"/>
        <v>21250</v>
      </c>
      <c r="L20" s="24">
        <f t="shared" si="3"/>
        <v>19314</v>
      </c>
      <c r="M20" s="63">
        <v>19298</v>
      </c>
      <c r="N20" s="63">
        <v>0</v>
      </c>
      <c r="O20" s="63">
        <v>0</v>
      </c>
      <c r="P20" s="63">
        <v>0</v>
      </c>
      <c r="Q20" s="63">
        <v>16</v>
      </c>
      <c r="R20" s="63">
        <v>1936</v>
      </c>
    </row>
    <row r="21" spans="1:18" ht="15.75">
      <c r="A21" s="74" t="s">
        <v>118</v>
      </c>
      <c r="B21" s="24">
        <f t="shared" si="1"/>
        <v>135325</v>
      </c>
      <c r="C21" s="63">
        <v>3947</v>
      </c>
      <c r="D21" s="63">
        <v>37458</v>
      </c>
      <c r="E21" s="63">
        <v>0</v>
      </c>
      <c r="F21" s="63">
        <v>88345</v>
      </c>
      <c r="G21" s="63">
        <v>2354</v>
      </c>
      <c r="H21" s="63">
        <v>3221</v>
      </c>
      <c r="J21" s="74" t="s">
        <v>118</v>
      </c>
      <c r="K21" s="24">
        <f t="shared" si="2"/>
        <v>135325</v>
      </c>
      <c r="L21" s="24">
        <f t="shared" si="3"/>
        <v>125359</v>
      </c>
      <c r="M21" s="63">
        <v>119122</v>
      </c>
      <c r="N21" s="63">
        <v>0</v>
      </c>
      <c r="O21" s="63">
        <v>6000</v>
      </c>
      <c r="P21" s="63">
        <v>0</v>
      </c>
      <c r="Q21" s="63">
        <v>237</v>
      </c>
      <c r="R21" s="63">
        <v>9966</v>
      </c>
    </row>
    <row r="22" spans="1:18" ht="15.75">
      <c r="A22" s="74" t="s">
        <v>121</v>
      </c>
      <c r="B22" s="24">
        <f t="shared" si="1"/>
        <v>463982</v>
      </c>
      <c r="C22" s="63">
        <v>37437</v>
      </c>
      <c r="D22" s="63">
        <v>115127</v>
      </c>
      <c r="E22" s="63">
        <v>0</v>
      </c>
      <c r="F22" s="63">
        <v>299407</v>
      </c>
      <c r="G22" s="63">
        <v>5136</v>
      </c>
      <c r="H22" s="63">
        <v>6875</v>
      </c>
      <c r="J22" s="74" t="s">
        <v>121</v>
      </c>
      <c r="K22" s="24">
        <f t="shared" si="2"/>
        <v>463982</v>
      </c>
      <c r="L22" s="24">
        <f t="shared" si="3"/>
        <v>430187</v>
      </c>
      <c r="M22" s="63">
        <v>429300</v>
      </c>
      <c r="N22" s="63">
        <v>0</v>
      </c>
      <c r="O22" s="63">
        <v>0</v>
      </c>
      <c r="P22" s="63">
        <v>0</v>
      </c>
      <c r="Q22" s="63">
        <v>887</v>
      </c>
      <c r="R22" s="63">
        <v>33795</v>
      </c>
    </row>
    <row r="23" spans="1:18" ht="15.75">
      <c r="A23" s="74" t="s">
        <v>122</v>
      </c>
      <c r="B23" s="24">
        <f t="shared" si="1"/>
        <v>247784</v>
      </c>
      <c r="C23" s="63">
        <v>14731</v>
      </c>
      <c r="D23" s="63">
        <v>27154</v>
      </c>
      <c r="E23" s="63">
        <v>0</v>
      </c>
      <c r="F23" s="63">
        <v>189349</v>
      </c>
      <c r="G23" s="63">
        <v>4941</v>
      </c>
      <c r="H23" s="63">
        <v>11609</v>
      </c>
      <c r="J23" s="74" t="s">
        <v>122</v>
      </c>
      <c r="K23" s="24">
        <f t="shared" si="2"/>
        <v>247784</v>
      </c>
      <c r="L23" s="24">
        <f t="shared" si="3"/>
        <v>226345</v>
      </c>
      <c r="M23" s="63">
        <v>221254</v>
      </c>
      <c r="N23" s="63">
        <v>0</v>
      </c>
      <c r="O23" s="63">
        <v>0</v>
      </c>
      <c r="P23" s="63">
        <v>0</v>
      </c>
      <c r="Q23" s="63">
        <v>5091</v>
      </c>
      <c r="R23" s="63">
        <v>21439</v>
      </c>
    </row>
    <row r="24" spans="1:18" ht="15.75">
      <c r="A24" s="74" t="s">
        <v>123</v>
      </c>
      <c r="B24" s="24">
        <f t="shared" si="1"/>
        <v>70719</v>
      </c>
      <c r="C24" s="63">
        <v>7350</v>
      </c>
      <c r="D24" s="63">
        <v>26042</v>
      </c>
      <c r="E24" s="63">
        <v>0</v>
      </c>
      <c r="F24" s="63">
        <v>35184</v>
      </c>
      <c r="G24" s="63">
        <v>914</v>
      </c>
      <c r="H24" s="63">
        <v>1229</v>
      </c>
      <c r="J24" s="74" t="s">
        <v>123</v>
      </c>
      <c r="K24" s="24">
        <f t="shared" si="2"/>
        <v>70719</v>
      </c>
      <c r="L24" s="24">
        <f t="shared" si="3"/>
        <v>64538</v>
      </c>
      <c r="M24" s="63">
        <v>64314</v>
      </c>
      <c r="N24" s="63">
        <v>0</v>
      </c>
      <c r="O24" s="63">
        <v>0</v>
      </c>
      <c r="P24" s="63">
        <v>0</v>
      </c>
      <c r="Q24" s="63">
        <v>224</v>
      </c>
      <c r="R24" s="63">
        <v>6181</v>
      </c>
    </row>
    <row r="25" spans="1:18" ht="15.75">
      <c r="A25" s="74" t="s">
        <v>124</v>
      </c>
      <c r="B25" s="24">
        <f t="shared" si="1"/>
        <v>727672</v>
      </c>
      <c r="C25" s="63">
        <v>17741</v>
      </c>
      <c r="D25" s="63">
        <v>143816</v>
      </c>
      <c r="E25" s="63">
        <v>0</v>
      </c>
      <c r="F25" s="63">
        <v>555370</v>
      </c>
      <c r="G25" s="63">
        <v>1934</v>
      </c>
      <c r="H25" s="63">
        <v>8811</v>
      </c>
      <c r="J25" s="74" t="s">
        <v>124</v>
      </c>
      <c r="K25" s="24">
        <f aca="true" t="shared" si="4" ref="K25:K47">+L25+R25</f>
        <v>727673</v>
      </c>
      <c r="L25" s="24">
        <f aca="true" t="shared" si="5" ref="L25:L47">SUM(M25:Q25)</f>
        <v>653764</v>
      </c>
      <c r="M25" s="63">
        <v>608117</v>
      </c>
      <c r="N25" s="63">
        <v>0</v>
      </c>
      <c r="O25" s="63">
        <v>42500</v>
      </c>
      <c r="P25" s="63">
        <v>0</v>
      </c>
      <c r="Q25" s="63">
        <v>3147</v>
      </c>
      <c r="R25" s="63">
        <v>73909</v>
      </c>
    </row>
    <row r="26" spans="1:18" ht="15.75">
      <c r="A26" s="74" t="s">
        <v>125</v>
      </c>
      <c r="B26" s="24">
        <f t="shared" si="1"/>
        <v>3444</v>
      </c>
      <c r="C26" s="63">
        <v>3444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J26" s="74" t="s">
        <v>125</v>
      </c>
      <c r="K26" s="24">
        <f t="shared" si="4"/>
        <v>3444</v>
      </c>
      <c r="L26" s="24">
        <f t="shared" si="5"/>
        <v>514</v>
      </c>
      <c r="M26" s="63">
        <v>500</v>
      </c>
      <c r="N26" s="63">
        <v>0</v>
      </c>
      <c r="O26" s="63">
        <v>0</v>
      </c>
      <c r="P26" s="63">
        <v>0</v>
      </c>
      <c r="Q26" s="63">
        <v>14</v>
      </c>
      <c r="R26" s="63">
        <v>2930</v>
      </c>
    </row>
    <row r="27" spans="1:18" ht="15.75">
      <c r="A27" s="74" t="s">
        <v>126</v>
      </c>
      <c r="B27" s="24">
        <f t="shared" si="1"/>
        <v>402853</v>
      </c>
      <c r="C27" s="63">
        <v>19924</v>
      </c>
      <c r="D27" s="63">
        <v>20170</v>
      </c>
      <c r="E27" s="63">
        <v>0</v>
      </c>
      <c r="F27" s="63">
        <v>350004</v>
      </c>
      <c r="G27" s="63">
        <v>4549</v>
      </c>
      <c r="H27" s="63">
        <v>8206</v>
      </c>
      <c r="J27" s="74" t="s">
        <v>126</v>
      </c>
      <c r="K27" s="24">
        <f t="shared" si="4"/>
        <v>402853</v>
      </c>
      <c r="L27" s="24">
        <f t="shared" si="5"/>
        <v>373552</v>
      </c>
      <c r="M27" s="63">
        <v>299378</v>
      </c>
      <c r="N27" s="63">
        <v>0</v>
      </c>
      <c r="O27" s="63">
        <v>70000</v>
      </c>
      <c r="P27" s="63">
        <v>0</v>
      </c>
      <c r="Q27" s="63">
        <v>4174</v>
      </c>
      <c r="R27" s="63">
        <v>29301</v>
      </c>
    </row>
    <row r="28" spans="1:18" ht="15.75">
      <c r="A28" s="74" t="s">
        <v>262</v>
      </c>
      <c r="B28" s="24">
        <f t="shared" si="1"/>
        <v>2500</v>
      </c>
      <c r="C28" s="63">
        <v>2500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J28" s="74" t="s">
        <v>262</v>
      </c>
      <c r="K28" s="24">
        <f t="shared" si="4"/>
        <v>2500</v>
      </c>
      <c r="L28" s="24">
        <f t="shared" si="5"/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2500</v>
      </c>
    </row>
    <row r="29" spans="1:18" ht="15.75">
      <c r="A29" s="74" t="s">
        <v>129</v>
      </c>
      <c r="B29" s="24">
        <f t="shared" si="1"/>
        <v>581669</v>
      </c>
      <c r="C29" s="63">
        <v>39198</v>
      </c>
      <c r="D29" s="63">
        <v>101350</v>
      </c>
      <c r="E29" s="63">
        <v>0</v>
      </c>
      <c r="F29" s="63">
        <v>427982</v>
      </c>
      <c r="G29" s="63">
        <v>1752</v>
      </c>
      <c r="H29" s="63">
        <v>11387</v>
      </c>
      <c r="J29" s="74" t="s">
        <v>129</v>
      </c>
      <c r="K29" s="24">
        <f t="shared" si="4"/>
        <v>581669</v>
      </c>
      <c r="L29" s="24">
        <f t="shared" si="5"/>
        <v>523026</v>
      </c>
      <c r="M29" s="63">
        <v>480239</v>
      </c>
      <c r="N29" s="63">
        <v>0</v>
      </c>
      <c r="O29" s="63">
        <v>40000</v>
      </c>
      <c r="P29" s="63">
        <v>0</v>
      </c>
      <c r="Q29" s="63">
        <v>2787</v>
      </c>
      <c r="R29" s="63">
        <v>58643</v>
      </c>
    </row>
    <row r="30" spans="1:18" ht="15.75">
      <c r="A30" s="74" t="s">
        <v>130</v>
      </c>
      <c r="B30" s="24">
        <f t="shared" si="1"/>
        <v>170323</v>
      </c>
      <c r="C30" s="63">
        <v>15551</v>
      </c>
      <c r="D30" s="63">
        <v>4461</v>
      </c>
      <c r="E30" s="63">
        <v>0</v>
      </c>
      <c r="F30" s="63">
        <v>144629</v>
      </c>
      <c r="G30" s="63">
        <v>1684</v>
      </c>
      <c r="H30" s="63">
        <v>3998</v>
      </c>
      <c r="J30" s="74" t="s">
        <v>130</v>
      </c>
      <c r="K30" s="24">
        <f t="shared" si="4"/>
        <v>170323</v>
      </c>
      <c r="L30" s="24">
        <f t="shared" si="5"/>
        <v>149753</v>
      </c>
      <c r="M30" s="63">
        <v>141695</v>
      </c>
      <c r="N30" s="63">
        <v>0</v>
      </c>
      <c r="O30" s="63">
        <v>7000</v>
      </c>
      <c r="P30" s="63">
        <v>0</v>
      </c>
      <c r="Q30" s="63">
        <v>1058</v>
      </c>
      <c r="R30" s="63">
        <v>20570</v>
      </c>
    </row>
    <row r="31" spans="1:18" ht="15.75">
      <c r="A31" s="74" t="s">
        <v>131</v>
      </c>
      <c r="B31" s="24">
        <f t="shared" si="1"/>
        <v>556337</v>
      </c>
      <c r="C31" s="63">
        <v>36811</v>
      </c>
      <c r="D31" s="63">
        <v>69795</v>
      </c>
      <c r="E31" s="63">
        <v>1566</v>
      </c>
      <c r="F31" s="63">
        <v>441934</v>
      </c>
      <c r="G31" s="63">
        <v>1494</v>
      </c>
      <c r="H31" s="63">
        <v>4737</v>
      </c>
      <c r="J31" s="74" t="s">
        <v>131</v>
      </c>
      <c r="K31" s="24">
        <f t="shared" si="4"/>
        <v>556337</v>
      </c>
      <c r="L31" s="24">
        <f t="shared" si="5"/>
        <v>499558</v>
      </c>
      <c r="M31" s="63">
        <v>478333</v>
      </c>
      <c r="N31" s="63">
        <v>0</v>
      </c>
      <c r="O31" s="63">
        <v>20000</v>
      </c>
      <c r="P31" s="63">
        <v>0</v>
      </c>
      <c r="Q31" s="63">
        <v>1225</v>
      </c>
      <c r="R31" s="63">
        <v>56779</v>
      </c>
    </row>
    <row r="32" spans="1:18" ht="15.75">
      <c r="A32" s="74" t="s">
        <v>237</v>
      </c>
      <c r="B32" s="24">
        <f t="shared" si="1"/>
        <v>537896</v>
      </c>
      <c r="C32" s="63">
        <v>13740</v>
      </c>
      <c r="D32" s="63">
        <v>121508</v>
      </c>
      <c r="E32" s="63">
        <v>0</v>
      </c>
      <c r="F32" s="63">
        <v>380038</v>
      </c>
      <c r="G32" s="63">
        <v>1626</v>
      </c>
      <c r="H32" s="63">
        <v>20984</v>
      </c>
      <c r="J32" s="74" t="s">
        <v>237</v>
      </c>
      <c r="K32" s="24">
        <f t="shared" si="4"/>
        <v>537896</v>
      </c>
      <c r="L32" s="24">
        <f t="shared" si="5"/>
        <v>482499</v>
      </c>
      <c r="M32" s="63">
        <v>413903</v>
      </c>
      <c r="N32" s="63">
        <v>803</v>
      </c>
      <c r="O32" s="63">
        <v>63919</v>
      </c>
      <c r="P32" s="63">
        <v>0</v>
      </c>
      <c r="Q32" s="63">
        <v>3874</v>
      </c>
      <c r="R32" s="63">
        <v>55397</v>
      </c>
    </row>
    <row r="33" spans="1:18" ht="15.75">
      <c r="A33" s="74" t="s">
        <v>132</v>
      </c>
      <c r="B33" s="24">
        <f t="shared" si="1"/>
        <v>433175</v>
      </c>
      <c r="C33" s="63">
        <v>56753</v>
      </c>
      <c r="D33" s="63">
        <v>373661</v>
      </c>
      <c r="E33" s="63">
        <v>0</v>
      </c>
      <c r="F33" s="63">
        <v>0</v>
      </c>
      <c r="G33" s="63">
        <v>0</v>
      </c>
      <c r="H33" s="63">
        <v>2761</v>
      </c>
      <c r="J33" s="74" t="s">
        <v>132</v>
      </c>
      <c r="K33" s="24">
        <f t="shared" si="4"/>
        <v>433175</v>
      </c>
      <c r="L33" s="24">
        <f t="shared" si="5"/>
        <v>389412</v>
      </c>
      <c r="M33" s="63">
        <v>356181</v>
      </c>
      <c r="N33" s="63">
        <v>0</v>
      </c>
      <c r="O33" s="63">
        <v>33145</v>
      </c>
      <c r="P33" s="63">
        <v>0</v>
      </c>
      <c r="Q33" s="63">
        <v>86</v>
      </c>
      <c r="R33" s="63">
        <v>43763</v>
      </c>
    </row>
    <row r="34" spans="1:18" ht="15.75">
      <c r="A34" s="74" t="s">
        <v>133</v>
      </c>
      <c r="B34" s="24">
        <f t="shared" si="1"/>
        <v>651503</v>
      </c>
      <c r="C34" s="63">
        <v>11818</v>
      </c>
      <c r="D34" s="63">
        <v>12884</v>
      </c>
      <c r="E34" s="63">
        <v>43620</v>
      </c>
      <c r="F34" s="63">
        <v>559399</v>
      </c>
      <c r="G34" s="63">
        <v>13956</v>
      </c>
      <c r="H34" s="63">
        <v>9826</v>
      </c>
      <c r="J34" s="74" t="s">
        <v>133</v>
      </c>
      <c r="K34" s="24">
        <f t="shared" si="4"/>
        <v>651503</v>
      </c>
      <c r="L34" s="24">
        <f t="shared" si="5"/>
        <v>577057</v>
      </c>
      <c r="M34" s="63">
        <v>468336</v>
      </c>
      <c r="N34" s="63">
        <v>0</v>
      </c>
      <c r="O34" s="63">
        <v>104100</v>
      </c>
      <c r="P34" s="63">
        <v>0</v>
      </c>
      <c r="Q34" s="63">
        <v>4621</v>
      </c>
      <c r="R34" s="63">
        <v>74446</v>
      </c>
    </row>
    <row r="35" spans="1:18" ht="15.75">
      <c r="A35" s="74" t="s">
        <v>134</v>
      </c>
      <c r="B35" s="24">
        <f t="shared" si="1"/>
        <v>2017202</v>
      </c>
      <c r="C35" s="63">
        <v>643200</v>
      </c>
      <c r="D35" s="63">
        <v>502490</v>
      </c>
      <c r="E35" s="63">
        <v>0</v>
      </c>
      <c r="F35" s="63">
        <v>855143</v>
      </c>
      <c r="G35" s="63">
        <v>3250</v>
      </c>
      <c r="H35" s="63">
        <v>13119</v>
      </c>
      <c r="J35" s="74" t="s">
        <v>134</v>
      </c>
      <c r="K35" s="24">
        <f t="shared" si="4"/>
        <v>2017202</v>
      </c>
      <c r="L35" s="24">
        <f t="shared" si="5"/>
        <v>1858468</v>
      </c>
      <c r="M35" s="63">
        <v>1729389</v>
      </c>
      <c r="N35" s="63">
        <v>0</v>
      </c>
      <c r="O35" s="63">
        <v>123000</v>
      </c>
      <c r="P35" s="63">
        <v>0</v>
      </c>
      <c r="Q35" s="63">
        <v>6079</v>
      </c>
      <c r="R35" s="63">
        <v>158734</v>
      </c>
    </row>
    <row r="36" spans="1:18" ht="15.75">
      <c r="A36" s="74" t="s">
        <v>135</v>
      </c>
      <c r="B36" s="24">
        <f t="shared" si="1"/>
        <v>501695</v>
      </c>
      <c r="C36" s="63">
        <v>59184</v>
      </c>
      <c r="D36" s="63">
        <v>98873</v>
      </c>
      <c r="E36" s="63">
        <v>0</v>
      </c>
      <c r="F36" s="63">
        <v>311817</v>
      </c>
      <c r="G36" s="63">
        <v>5950</v>
      </c>
      <c r="H36" s="63">
        <v>25871</v>
      </c>
      <c r="J36" s="74" t="s">
        <v>135</v>
      </c>
      <c r="K36" s="24">
        <f t="shared" si="4"/>
        <v>501694</v>
      </c>
      <c r="L36" s="24">
        <f t="shared" si="5"/>
        <v>449007</v>
      </c>
      <c r="M36" s="63">
        <v>443232</v>
      </c>
      <c r="N36" s="63">
        <v>0</v>
      </c>
      <c r="O36" s="63">
        <v>0</v>
      </c>
      <c r="P36" s="63">
        <v>0</v>
      </c>
      <c r="Q36" s="63">
        <v>5775</v>
      </c>
      <c r="R36" s="63">
        <v>52687</v>
      </c>
    </row>
    <row r="37" spans="1:18" ht="15.75">
      <c r="A37" s="74" t="s">
        <v>136</v>
      </c>
      <c r="B37" s="24">
        <f t="shared" si="1"/>
        <v>1365184</v>
      </c>
      <c r="C37" s="63">
        <v>13036</v>
      </c>
      <c r="D37" s="63">
        <v>322410</v>
      </c>
      <c r="E37" s="63">
        <v>0</v>
      </c>
      <c r="F37" s="63">
        <v>956091</v>
      </c>
      <c r="G37" s="63">
        <v>14239</v>
      </c>
      <c r="H37" s="63">
        <v>59408</v>
      </c>
      <c r="J37" s="74" t="s">
        <v>136</v>
      </c>
      <c r="K37" s="24">
        <f t="shared" si="4"/>
        <v>1365185</v>
      </c>
      <c r="L37" s="24">
        <f t="shared" si="5"/>
        <v>1234985</v>
      </c>
      <c r="M37" s="63">
        <v>963844</v>
      </c>
      <c r="N37" s="63">
        <v>0</v>
      </c>
      <c r="O37" s="63">
        <v>265400</v>
      </c>
      <c r="P37" s="63">
        <v>0</v>
      </c>
      <c r="Q37" s="63">
        <v>5741</v>
      </c>
      <c r="R37" s="63">
        <v>130200</v>
      </c>
    </row>
    <row r="38" spans="1:18" ht="15.75">
      <c r="A38" s="74" t="s">
        <v>172</v>
      </c>
      <c r="B38" s="24">
        <f t="shared" si="1"/>
        <v>2180728</v>
      </c>
      <c r="C38" s="63">
        <v>232950</v>
      </c>
      <c r="D38" s="63">
        <v>37120</v>
      </c>
      <c r="E38" s="63">
        <v>0</v>
      </c>
      <c r="F38" s="63">
        <v>1850988</v>
      </c>
      <c r="G38" s="63">
        <v>6877</v>
      </c>
      <c r="H38" s="63">
        <v>52793</v>
      </c>
      <c r="J38" s="74" t="s">
        <v>172</v>
      </c>
      <c r="K38" s="24">
        <f t="shared" si="4"/>
        <v>2180728</v>
      </c>
      <c r="L38" s="24">
        <f t="shared" si="5"/>
        <v>1876587</v>
      </c>
      <c r="M38" s="63">
        <v>1674757</v>
      </c>
      <c r="N38" s="63">
        <v>0</v>
      </c>
      <c r="O38" s="63">
        <v>185000</v>
      </c>
      <c r="P38" s="63">
        <v>0</v>
      </c>
      <c r="Q38" s="63">
        <v>16830</v>
      </c>
      <c r="R38" s="63">
        <v>304141</v>
      </c>
    </row>
    <row r="39" spans="1:18" ht="15.75">
      <c r="A39" s="74" t="s">
        <v>138</v>
      </c>
      <c r="B39" s="24">
        <f t="shared" si="1"/>
        <v>418125</v>
      </c>
      <c r="C39" s="63">
        <v>163184</v>
      </c>
      <c r="D39" s="63">
        <v>1053</v>
      </c>
      <c r="E39" s="63">
        <v>0</v>
      </c>
      <c r="F39" s="63">
        <v>248211</v>
      </c>
      <c r="G39" s="63">
        <v>2365</v>
      </c>
      <c r="H39" s="63">
        <v>3312</v>
      </c>
      <c r="J39" s="74" t="s">
        <v>138</v>
      </c>
      <c r="K39" s="24">
        <f t="shared" si="4"/>
        <v>418125</v>
      </c>
      <c r="L39" s="24">
        <f t="shared" si="5"/>
        <v>370114</v>
      </c>
      <c r="M39" s="63">
        <v>361439</v>
      </c>
      <c r="N39" s="63">
        <v>0</v>
      </c>
      <c r="O39" s="63">
        <v>3000</v>
      </c>
      <c r="P39" s="63">
        <v>0</v>
      </c>
      <c r="Q39" s="63">
        <v>5675</v>
      </c>
      <c r="R39" s="63">
        <v>48011</v>
      </c>
    </row>
    <row r="40" spans="1:18" ht="15.75">
      <c r="A40" s="74" t="s">
        <v>238</v>
      </c>
      <c r="B40" s="24">
        <f t="shared" si="1"/>
        <v>930533</v>
      </c>
      <c r="C40" s="63">
        <v>26311</v>
      </c>
      <c r="D40" s="63">
        <v>231356</v>
      </c>
      <c r="E40" s="63">
        <v>0</v>
      </c>
      <c r="F40" s="63">
        <v>612974</v>
      </c>
      <c r="G40" s="63">
        <v>18981</v>
      </c>
      <c r="H40" s="63">
        <v>40911</v>
      </c>
      <c r="J40" s="74" t="s">
        <v>238</v>
      </c>
      <c r="K40" s="24">
        <f t="shared" si="4"/>
        <v>930533</v>
      </c>
      <c r="L40" s="24">
        <f t="shared" si="5"/>
        <v>855765</v>
      </c>
      <c r="M40" s="63">
        <v>731010</v>
      </c>
      <c r="N40" s="63">
        <v>0</v>
      </c>
      <c r="O40" s="63">
        <v>118534</v>
      </c>
      <c r="P40" s="63">
        <v>0</v>
      </c>
      <c r="Q40" s="63">
        <v>6221</v>
      </c>
      <c r="R40" s="63">
        <v>74768</v>
      </c>
    </row>
    <row r="41" spans="1:18" ht="15.75">
      <c r="A41" s="74" t="s">
        <v>263</v>
      </c>
      <c r="B41" s="24">
        <f t="shared" si="1"/>
        <v>1554749</v>
      </c>
      <c r="C41" s="63">
        <v>139905</v>
      </c>
      <c r="D41" s="63">
        <v>458372</v>
      </c>
      <c r="E41" s="63">
        <v>1550</v>
      </c>
      <c r="F41" s="63">
        <v>898216</v>
      </c>
      <c r="G41" s="63">
        <v>11429</v>
      </c>
      <c r="H41" s="63">
        <v>45277</v>
      </c>
      <c r="J41" s="74" t="s">
        <v>140</v>
      </c>
      <c r="K41" s="24">
        <f t="shared" si="4"/>
        <v>1554749</v>
      </c>
      <c r="L41" s="24">
        <f t="shared" si="5"/>
        <v>1349007</v>
      </c>
      <c r="M41" s="63">
        <v>1301590</v>
      </c>
      <c r="N41" s="63">
        <v>0</v>
      </c>
      <c r="O41" s="63">
        <v>39216</v>
      </c>
      <c r="P41" s="63">
        <v>0</v>
      </c>
      <c r="Q41" s="63">
        <v>8201</v>
      </c>
      <c r="R41" s="63">
        <v>205742</v>
      </c>
    </row>
    <row r="42" spans="1:18" ht="15.75">
      <c r="A42" s="74" t="s">
        <v>141</v>
      </c>
      <c r="B42" s="24">
        <f t="shared" si="1"/>
        <v>239183</v>
      </c>
      <c r="C42" s="63">
        <v>224302</v>
      </c>
      <c r="D42" s="63">
        <v>14668</v>
      </c>
      <c r="E42" s="63">
        <v>52</v>
      </c>
      <c r="F42" s="63">
        <v>0</v>
      </c>
      <c r="G42" s="63">
        <v>0</v>
      </c>
      <c r="H42" s="63">
        <v>161</v>
      </c>
      <c r="J42" s="74" t="s">
        <v>141</v>
      </c>
      <c r="K42" s="24">
        <f t="shared" si="4"/>
        <v>239183</v>
      </c>
      <c r="L42" s="24">
        <f t="shared" si="5"/>
        <v>217434</v>
      </c>
      <c r="M42" s="63">
        <v>216504</v>
      </c>
      <c r="N42" s="63">
        <v>0</v>
      </c>
      <c r="O42" s="63">
        <v>0</v>
      </c>
      <c r="P42" s="63">
        <v>0</v>
      </c>
      <c r="Q42" s="63">
        <v>930</v>
      </c>
      <c r="R42" s="63">
        <v>21749</v>
      </c>
    </row>
    <row r="43" spans="1:18" ht="15.75">
      <c r="A43" s="74" t="s">
        <v>143</v>
      </c>
      <c r="B43" s="24">
        <f t="shared" si="1"/>
        <v>348905</v>
      </c>
      <c r="C43" s="63">
        <v>32511</v>
      </c>
      <c r="D43" s="63">
        <v>3402</v>
      </c>
      <c r="E43" s="63">
        <v>0</v>
      </c>
      <c r="F43" s="63">
        <v>306397</v>
      </c>
      <c r="G43" s="63">
        <v>311</v>
      </c>
      <c r="H43" s="63">
        <v>6284</v>
      </c>
      <c r="J43" s="74" t="s">
        <v>143</v>
      </c>
      <c r="K43" s="24">
        <f t="shared" si="4"/>
        <v>348905</v>
      </c>
      <c r="L43" s="24">
        <f t="shared" si="5"/>
        <v>314065</v>
      </c>
      <c r="M43" s="63">
        <v>301147</v>
      </c>
      <c r="N43" s="63">
        <v>0</v>
      </c>
      <c r="O43" s="63">
        <v>10000</v>
      </c>
      <c r="P43" s="63">
        <v>0</v>
      </c>
      <c r="Q43" s="63">
        <v>2918</v>
      </c>
      <c r="R43" s="63">
        <v>34840</v>
      </c>
    </row>
    <row r="44" spans="1:18" ht="15.75">
      <c r="A44" s="74" t="s">
        <v>144</v>
      </c>
      <c r="B44" s="24">
        <f t="shared" si="1"/>
        <v>1422948</v>
      </c>
      <c r="C44" s="63">
        <v>87831</v>
      </c>
      <c r="D44" s="63">
        <v>47068</v>
      </c>
      <c r="E44" s="63">
        <v>0</v>
      </c>
      <c r="F44" s="63">
        <v>1265256</v>
      </c>
      <c r="G44" s="63">
        <v>9135</v>
      </c>
      <c r="H44" s="63">
        <v>13658</v>
      </c>
      <c r="J44" s="74" t="s">
        <v>144</v>
      </c>
      <c r="K44" s="24">
        <f t="shared" si="4"/>
        <v>1422948</v>
      </c>
      <c r="L44" s="24">
        <f t="shared" si="5"/>
        <v>1210242</v>
      </c>
      <c r="M44" s="63">
        <v>1199045</v>
      </c>
      <c r="N44" s="63">
        <v>0</v>
      </c>
      <c r="O44" s="63">
        <v>0</v>
      </c>
      <c r="P44" s="63">
        <v>0</v>
      </c>
      <c r="Q44" s="63">
        <v>11197</v>
      </c>
      <c r="R44" s="63">
        <v>212706</v>
      </c>
    </row>
    <row r="45" spans="1:18" ht="15.75">
      <c r="A45" s="74" t="s">
        <v>145</v>
      </c>
      <c r="B45" s="24">
        <f t="shared" si="1"/>
        <v>47364816</v>
      </c>
      <c r="C45" s="63">
        <v>432784</v>
      </c>
      <c r="D45" s="63">
        <v>9032345</v>
      </c>
      <c r="E45" s="63">
        <v>0</v>
      </c>
      <c r="F45" s="63">
        <v>36678427</v>
      </c>
      <c r="G45" s="63">
        <v>46532</v>
      </c>
      <c r="H45" s="63">
        <v>1174728</v>
      </c>
      <c r="J45" s="74" t="s">
        <v>145</v>
      </c>
      <c r="K45" s="24">
        <f t="shared" si="4"/>
        <v>47364816</v>
      </c>
      <c r="L45" s="24">
        <f t="shared" si="5"/>
        <v>42957677</v>
      </c>
      <c r="M45" s="63">
        <v>36382379</v>
      </c>
      <c r="N45" s="63">
        <v>820000</v>
      </c>
      <c r="O45" s="63">
        <v>4970000</v>
      </c>
      <c r="P45" s="63">
        <v>258174</v>
      </c>
      <c r="Q45" s="63">
        <v>527124</v>
      </c>
      <c r="R45" s="63">
        <v>4407139</v>
      </c>
    </row>
    <row r="46" spans="1:18" ht="15.75">
      <c r="A46" s="74" t="s">
        <v>146</v>
      </c>
      <c r="B46" s="24">
        <f t="shared" si="1"/>
        <v>182045</v>
      </c>
      <c r="C46" s="63">
        <v>8631</v>
      </c>
      <c r="D46" s="63">
        <v>28162</v>
      </c>
      <c r="E46" s="63">
        <v>0</v>
      </c>
      <c r="F46" s="63">
        <v>142668</v>
      </c>
      <c r="G46" s="63">
        <v>331</v>
      </c>
      <c r="H46" s="63">
        <v>2253</v>
      </c>
      <c r="J46" s="74" t="s">
        <v>146</v>
      </c>
      <c r="K46" s="24">
        <f t="shared" si="4"/>
        <v>182045</v>
      </c>
      <c r="L46" s="24">
        <f t="shared" si="5"/>
        <v>159533</v>
      </c>
      <c r="M46" s="63">
        <v>158807</v>
      </c>
      <c r="N46" s="63">
        <v>0</v>
      </c>
      <c r="O46" s="63">
        <v>0</v>
      </c>
      <c r="P46" s="63">
        <v>0</v>
      </c>
      <c r="Q46" s="63">
        <v>726</v>
      </c>
      <c r="R46" s="63">
        <v>22512</v>
      </c>
    </row>
    <row r="47" spans="1:18" ht="15.75">
      <c r="A47" s="74" t="s">
        <v>148</v>
      </c>
      <c r="B47" s="24">
        <f t="shared" si="1"/>
        <v>720038</v>
      </c>
      <c r="C47" s="63">
        <v>158232</v>
      </c>
      <c r="D47" s="63">
        <v>180318</v>
      </c>
      <c r="E47" s="63">
        <v>0</v>
      </c>
      <c r="F47" s="63">
        <v>371092</v>
      </c>
      <c r="G47" s="63">
        <v>1635</v>
      </c>
      <c r="H47" s="63">
        <v>8761</v>
      </c>
      <c r="J47" s="74" t="s">
        <v>148</v>
      </c>
      <c r="K47" s="24">
        <f t="shared" si="4"/>
        <v>720038</v>
      </c>
      <c r="L47" s="24">
        <f t="shared" si="5"/>
        <v>604157</v>
      </c>
      <c r="M47" s="63">
        <v>598287</v>
      </c>
      <c r="N47" s="63">
        <v>0</v>
      </c>
      <c r="O47" s="63">
        <v>0</v>
      </c>
      <c r="P47" s="63">
        <v>0</v>
      </c>
      <c r="Q47" s="63">
        <v>5870</v>
      </c>
      <c r="R47" s="63">
        <v>115881</v>
      </c>
    </row>
    <row r="48" spans="1:18" ht="15.75">
      <c r="A48" s="74" t="s">
        <v>149</v>
      </c>
      <c r="B48" s="24">
        <f t="shared" si="1"/>
        <v>906805</v>
      </c>
      <c r="C48" s="63">
        <v>50738</v>
      </c>
      <c r="D48" s="63">
        <v>70857</v>
      </c>
      <c r="E48" s="63">
        <v>0</v>
      </c>
      <c r="F48" s="63">
        <v>748954</v>
      </c>
      <c r="G48" s="63">
        <v>1826</v>
      </c>
      <c r="H48" s="63">
        <v>34430</v>
      </c>
      <c r="J48" s="74" t="s">
        <v>149</v>
      </c>
      <c r="K48" s="24">
        <f aca="true" t="shared" si="6" ref="K48:K54">+L48+R48</f>
        <v>906805</v>
      </c>
      <c r="L48" s="24">
        <f aca="true" t="shared" si="7" ref="L48:L54">SUM(M48:Q48)</f>
        <v>798020</v>
      </c>
      <c r="M48" s="63">
        <v>717777</v>
      </c>
      <c r="N48" s="63">
        <v>22422</v>
      </c>
      <c r="O48" s="63">
        <v>53275</v>
      </c>
      <c r="P48" s="63">
        <v>0</v>
      </c>
      <c r="Q48" s="63">
        <v>4546</v>
      </c>
      <c r="R48" s="63">
        <v>108785</v>
      </c>
    </row>
    <row r="49" spans="1:18" ht="15.75">
      <c r="A49" s="74" t="s">
        <v>150</v>
      </c>
      <c r="B49" s="24">
        <f t="shared" si="1"/>
        <v>483741</v>
      </c>
      <c r="C49" s="63">
        <v>7016</v>
      </c>
      <c r="D49" s="63">
        <v>130642</v>
      </c>
      <c r="E49" s="63">
        <v>0</v>
      </c>
      <c r="F49" s="63">
        <v>316487</v>
      </c>
      <c r="G49" s="63">
        <v>3494</v>
      </c>
      <c r="H49" s="63">
        <v>26102</v>
      </c>
      <c r="J49" s="74" t="s">
        <v>150</v>
      </c>
      <c r="K49" s="24">
        <f t="shared" si="6"/>
        <v>483741</v>
      </c>
      <c r="L49" s="24">
        <f t="shared" si="7"/>
        <v>431861</v>
      </c>
      <c r="M49" s="63">
        <v>385351</v>
      </c>
      <c r="N49" s="63">
        <v>0</v>
      </c>
      <c r="O49" s="63">
        <v>41863</v>
      </c>
      <c r="P49" s="63">
        <v>0</v>
      </c>
      <c r="Q49" s="63">
        <v>4647</v>
      </c>
      <c r="R49" s="63">
        <v>51880</v>
      </c>
    </row>
    <row r="50" spans="1:18" ht="15.75">
      <c r="A50" s="74" t="s">
        <v>152</v>
      </c>
      <c r="B50" s="24">
        <f t="shared" si="1"/>
        <v>91208</v>
      </c>
      <c r="C50" s="63">
        <v>8246</v>
      </c>
      <c r="D50" s="63">
        <v>1974</v>
      </c>
      <c r="E50" s="63">
        <v>1000</v>
      </c>
      <c r="F50" s="63">
        <v>78455</v>
      </c>
      <c r="G50" s="63">
        <v>79</v>
      </c>
      <c r="H50" s="63">
        <v>1454</v>
      </c>
      <c r="J50" s="74" t="s">
        <v>152</v>
      </c>
      <c r="K50" s="24">
        <f t="shared" si="6"/>
        <v>91208</v>
      </c>
      <c r="L50" s="24">
        <f t="shared" si="7"/>
        <v>77860</v>
      </c>
      <c r="M50" s="63">
        <v>72408</v>
      </c>
      <c r="N50" s="63">
        <v>0</v>
      </c>
      <c r="O50" s="63">
        <v>5000</v>
      </c>
      <c r="P50" s="63">
        <v>0</v>
      </c>
      <c r="Q50" s="63">
        <v>452</v>
      </c>
      <c r="R50" s="63">
        <v>13348</v>
      </c>
    </row>
    <row r="51" spans="1:18" ht="15.75">
      <c r="A51" s="74" t="s">
        <v>153</v>
      </c>
      <c r="B51" s="24">
        <f t="shared" si="1"/>
        <v>405435</v>
      </c>
      <c r="C51" s="63">
        <v>16031</v>
      </c>
      <c r="D51" s="63">
        <v>18484</v>
      </c>
      <c r="E51" s="63">
        <v>0</v>
      </c>
      <c r="F51" s="63">
        <v>359942</v>
      </c>
      <c r="G51" s="63">
        <v>5494</v>
      </c>
      <c r="H51" s="63">
        <v>5484</v>
      </c>
      <c r="J51" s="74" t="s">
        <v>153</v>
      </c>
      <c r="K51" s="24">
        <f t="shared" si="6"/>
        <v>405435</v>
      </c>
      <c r="L51" s="24">
        <f t="shared" si="7"/>
        <v>364290</v>
      </c>
      <c r="M51" s="63">
        <v>356232</v>
      </c>
      <c r="N51" s="63">
        <v>4000</v>
      </c>
      <c r="O51" s="63">
        <v>2293</v>
      </c>
      <c r="P51" s="63">
        <v>0</v>
      </c>
      <c r="Q51" s="63">
        <v>1765</v>
      </c>
      <c r="R51" s="63">
        <v>41145</v>
      </c>
    </row>
    <row r="52" spans="1:18" ht="15.75">
      <c r="A52" s="74" t="s">
        <v>154</v>
      </c>
      <c r="B52" s="24">
        <f t="shared" si="1"/>
        <v>377118</v>
      </c>
      <c r="C52" s="63">
        <v>32165</v>
      </c>
      <c r="D52" s="63">
        <v>206568</v>
      </c>
      <c r="E52" s="63">
        <v>376</v>
      </c>
      <c r="F52" s="63">
        <v>126661</v>
      </c>
      <c r="G52" s="63">
        <v>1296</v>
      </c>
      <c r="H52" s="63">
        <v>10052</v>
      </c>
      <c r="J52" s="74" t="s">
        <v>154</v>
      </c>
      <c r="K52" s="24">
        <f t="shared" si="6"/>
        <v>377118</v>
      </c>
      <c r="L52" s="24">
        <f t="shared" si="7"/>
        <v>342553</v>
      </c>
      <c r="M52" s="63">
        <v>340281</v>
      </c>
      <c r="N52" s="63">
        <v>0</v>
      </c>
      <c r="O52" s="63">
        <v>0</v>
      </c>
      <c r="P52" s="63">
        <v>0</v>
      </c>
      <c r="Q52" s="63">
        <v>2272</v>
      </c>
      <c r="R52" s="63">
        <v>34565</v>
      </c>
    </row>
    <row r="53" spans="1:18" ht="15.75">
      <c r="A53" s="74" t="s">
        <v>155</v>
      </c>
      <c r="B53" s="24">
        <f t="shared" si="1"/>
        <v>1945838</v>
      </c>
      <c r="C53" s="63">
        <v>115960</v>
      </c>
      <c r="D53" s="63">
        <v>202316</v>
      </c>
      <c r="E53" s="63">
        <v>0</v>
      </c>
      <c r="F53" s="63">
        <v>1559732</v>
      </c>
      <c r="G53" s="63">
        <v>8719</v>
      </c>
      <c r="H53" s="63">
        <v>59111</v>
      </c>
      <c r="J53" s="74" t="s">
        <v>155</v>
      </c>
      <c r="K53" s="24">
        <f t="shared" si="6"/>
        <v>1945837</v>
      </c>
      <c r="L53" s="24">
        <f t="shared" si="7"/>
        <v>1679636</v>
      </c>
      <c r="M53" s="63">
        <v>1617586</v>
      </c>
      <c r="N53" s="63">
        <v>0</v>
      </c>
      <c r="O53" s="63">
        <v>43739</v>
      </c>
      <c r="P53" s="63">
        <v>0</v>
      </c>
      <c r="Q53" s="63">
        <v>18311</v>
      </c>
      <c r="R53" s="63">
        <v>266201</v>
      </c>
    </row>
    <row r="54" spans="1:18" ht="15.75">
      <c r="A54" s="74" t="s">
        <v>156</v>
      </c>
      <c r="B54" s="24">
        <f t="shared" si="1"/>
        <v>110491</v>
      </c>
      <c r="C54" s="63">
        <v>15439</v>
      </c>
      <c r="D54" s="63">
        <v>94257</v>
      </c>
      <c r="E54" s="63">
        <v>0</v>
      </c>
      <c r="F54" s="63">
        <v>0</v>
      </c>
      <c r="G54" s="63">
        <v>0</v>
      </c>
      <c r="H54" s="63">
        <v>795</v>
      </c>
      <c r="J54" s="74" t="s">
        <v>156</v>
      </c>
      <c r="K54" s="24">
        <f t="shared" si="6"/>
        <v>110491</v>
      </c>
      <c r="L54" s="24">
        <f t="shared" si="7"/>
        <v>98396</v>
      </c>
      <c r="M54" s="63">
        <v>90147</v>
      </c>
      <c r="N54" s="63">
        <v>0</v>
      </c>
      <c r="O54" s="63">
        <v>0</v>
      </c>
      <c r="P54" s="63">
        <v>0</v>
      </c>
      <c r="Q54" s="63">
        <v>8249</v>
      </c>
      <c r="R54" s="63">
        <v>12095</v>
      </c>
    </row>
    <row r="56" spans="1:10" ht="15.75">
      <c r="A56" s="62" t="s">
        <v>157</v>
      </c>
      <c r="J56" s="62" t="s">
        <v>157</v>
      </c>
    </row>
    <row r="57" spans="1:18" ht="15.75">
      <c r="A57" s="74" t="s">
        <v>158</v>
      </c>
      <c r="B57" s="24">
        <f aca="true" t="shared" si="8" ref="B57:B78">SUM(C57:H57)</f>
        <v>4680923</v>
      </c>
      <c r="C57" s="63">
        <v>82436</v>
      </c>
      <c r="D57" s="63">
        <v>1179251</v>
      </c>
      <c r="E57" s="63">
        <v>0</v>
      </c>
      <c r="F57" s="63">
        <v>3211321</v>
      </c>
      <c r="G57" s="63">
        <v>21654</v>
      </c>
      <c r="H57" s="63">
        <v>186261</v>
      </c>
      <c r="J57" s="74" t="s">
        <v>158</v>
      </c>
      <c r="K57" s="24">
        <f aca="true" t="shared" si="9" ref="K57:K71">+L57+R57</f>
        <v>4680923</v>
      </c>
      <c r="L57" s="24">
        <f aca="true" t="shared" si="10" ref="L57:L71">SUM(M57:Q57)</f>
        <v>4249184</v>
      </c>
      <c r="M57" s="63">
        <v>4106896</v>
      </c>
      <c r="N57" s="63">
        <v>0</v>
      </c>
      <c r="O57" s="63">
        <v>92875</v>
      </c>
      <c r="P57" s="63">
        <v>0</v>
      </c>
      <c r="Q57" s="63">
        <v>49413</v>
      </c>
      <c r="R57" s="63">
        <v>431739</v>
      </c>
    </row>
    <row r="58" spans="1:18" ht="15.75">
      <c r="A58" s="74" t="s">
        <v>161</v>
      </c>
      <c r="B58" s="24">
        <f t="shared" si="8"/>
        <v>218735</v>
      </c>
      <c r="C58" s="63">
        <v>18858</v>
      </c>
      <c r="D58" s="63">
        <v>94584</v>
      </c>
      <c r="E58" s="63">
        <v>3667</v>
      </c>
      <c r="F58" s="63">
        <v>93262</v>
      </c>
      <c r="G58" s="63">
        <v>2637</v>
      </c>
      <c r="H58" s="63">
        <v>5727</v>
      </c>
      <c r="J58" s="74" t="s">
        <v>161</v>
      </c>
      <c r="K58" s="24">
        <f t="shared" si="9"/>
        <v>218735</v>
      </c>
      <c r="L58" s="24">
        <f t="shared" si="10"/>
        <v>195342</v>
      </c>
      <c r="M58" s="63">
        <v>193610</v>
      </c>
      <c r="N58" s="63">
        <v>0</v>
      </c>
      <c r="O58" s="63">
        <v>0</v>
      </c>
      <c r="P58" s="63">
        <v>0</v>
      </c>
      <c r="Q58" s="63">
        <v>1732</v>
      </c>
      <c r="R58" s="63">
        <v>23393</v>
      </c>
    </row>
    <row r="59" spans="1:18" ht="15.75">
      <c r="A59" s="74" t="s">
        <v>162</v>
      </c>
      <c r="B59" s="24">
        <f t="shared" si="8"/>
        <v>140972</v>
      </c>
      <c r="C59" s="63">
        <v>12992</v>
      </c>
      <c r="D59" s="63">
        <v>38114</v>
      </c>
      <c r="E59" s="63">
        <v>1300</v>
      </c>
      <c r="F59" s="63">
        <v>82521</v>
      </c>
      <c r="G59" s="63">
        <v>1017</v>
      </c>
      <c r="H59" s="63">
        <v>5028</v>
      </c>
      <c r="J59" s="74" t="s">
        <v>162</v>
      </c>
      <c r="K59" s="24">
        <f t="shared" si="9"/>
        <v>140972</v>
      </c>
      <c r="L59" s="24">
        <f t="shared" si="10"/>
        <v>125439</v>
      </c>
      <c r="M59" s="63">
        <v>124544</v>
      </c>
      <c r="N59" s="63">
        <v>0</v>
      </c>
      <c r="O59" s="63">
        <v>0</v>
      </c>
      <c r="P59" s="63">
        <v>0</v>
      </c>
      <c r="Q59" s="63">
        <v>895</v>
      </c>
      <c r="R59" s="63">
        <v>15533</v>
      </c>
    </row>
    <row r="60" spans="1:18" ht="15.75">
      <c r="A60" s="74" t="s">
        <v>163</v>
      </c>
      <c r="B60" s="24">
        <f t="shared" si="8"/>
        <v>1072677</v>
      </c>
      <c r="C60" s="63">
        <v>33259</v>
      </c>
      <c r="D60" s="63">
        <v>932856</v>
      </c>
      <c r="E60" s="63">
        <v>0</v>
      </c>
      <c r="F60" s="63">
        <v>73853</v>
      </c>
      <c r="G60" s="63">
        <v>22060</v>
      </c>
      <c r="H60" s="63">
        <v>10649</v>
      </c>
      <c r="J60" s="74" t="s">
        <v>163</v>
      </c>
      <c r="K60" s="24">
        <f t="shared" si="9"/>
        <v>1072677</v>
      </c>
      <c r="L60" s="24">
        <f t="shared" si="10"/>
        <v>848704</v>
      </c>
      <c r="M60" s="63">
        <v>835458</v>
      </c>
      <c r="N60" s="63">
        <v>0</v>
      </c>
      <c r="O60" s="63">
        <v>0</v>
      </c>
      <c r="P60" s="63">
        <v>0</v>
      </c>
      <c r="Q60" s="63">
        <v>13246</v>
      </c>
      <c r="R60" s="63">
        <v>223973</v>
      </c>
    </row>
    <row r="61" spans="1:18" ht="15.75">
      <c r="A61" s="74" t="s">
        <v>255</v>
      </c>
      <c r="B61" s="24">
        <f t="shared" si="8"/>
        <v>4699432</v>
      </c>
      <c r="C61" s="63">
        <v>295368</v>
      </c>
      <c r="D61" s="63">
        <v>841049</v>
      </c>
      <c r="E61" s="63">
        <v>0</v>
      </c>
      <c r="F61" s="63">
        <v>3244393</v>
      </c>
      <c r="G61" s="63">
        <v>35008</v>
      </c>
      <c r="H61" s="63">
        <v>283614</v>
      </c>
      <c r="J61" s="74" t="s">
        <v>255</v>
      </c>
      <c r="K61" s="24">
        <f t="shared" si="9"/>
        <v>4699432</v>
      </c>
      <c r="L61" s="24">
        <f t="shared" si="10"/>
        <v>4167208</v>
      </c>
      <c r="M61" s="63">
        <v>3887930</v>
      </c>
      <c r="N61" s="63">
        <v>539</v>
      </c>
      <c r="O61" s="63">
        <v>240433</v>
      </c>
      <c r="P61" s="63">
        <v>0</v>
      </c>
      <c r="Q61" s="63">
        <v>38306</v>
      </c>
      <c r="R61" s="63">
        <v>532224</v>
      </c>
    </row>
    <row r="62" spans="1:18" ht="15.75">
      <c r="A62" s="74" t="s">
        <v>164</v>
      </c>
      <c r="B62" s="24">
        <f t="shared" si="8"/>
        <v>1751794</v>
      </c>
      <c r="C62" s="63">
        <v>129308</v>
      </c>
      <c r="D62" s="63">
        <v>246169</v>
      </c>
      <c r="E62" s="63">
        <v>0</v>
      </c>
      <c r="F62" s="63">
        <v>1293463</v>
      </c>
      <c r="G62" s="63">
        <v>24979</v>
      </c>
      <c r="H62" s="63">
        <v>57875</v>
      </c>
      <c r="J62" s="74" t="s">
        <v>164</v>
      </c>
      <c r="K62" s="24">
        <f t="shared" si="9"/>
        <v>1751794</v>
      </c>
      <c r="L62" s="24">
        <f t="shared" si="10"/>
        <v>1593628</v>
      </c>
      <c r="M62" s="63">
        <v>1574464</v>
      </c>
      <c r="N62" s="63">
        <v>0</v>
      </c>
      <c r="O62" s="63">
        <v>4304</v>
      </c>
      <c r="P62" s="63">
        <v>0</v>
      </c>
      <c r="Q62" s="63">
        <v>14860</v>
      </c>
      <c r="R62" s="63">
        <v>158166</v>
      </c>
    </row>
    <row r="63" spans="1:18" ht="15.75">
      <c r="A63" s="74" t="s">
        <v>165</v>
      </c>
      <c r="B63" s="24">
        <f t="shared" si="8"/>
        <v>39181000</v>
      </c>
      <c r="C63" s="63">
        <v>17588000</v>
      </c>
      <c r="D63" s="63">
        <v>5000</v>
      </c>
      <c r="E63" s="63">
        <v>9784000</v>
      </c>
      <c r="F63" s="63">
        <v>10210000</v>
      </c>
      <c r="G63" s="63">
        <v>22000</v>
      </c>
      <c r="H63" s="63">
        <v>1572000</v>
      </c>
      <c r="J63" s="74" t="s">
        <v>165</v>
      </c>
      <c r="K63" s="24">
        <f t="shared" si="9"/>
        <v>39181000</v>
      </c>
      <c r="L63" s="24">
        <f t="shared" si="10"/>
        <v>29997000</v>
      </c>
      <c r="M63" s="63">
        <v>27350000</v>
      </c>
      <c r="N63" s="63">
        <v>1011000</v>
      </c>
      <c r="O63" s="63">
        <v>336000</v>
      </c>
      <c r="P63" s="63">
        <v>0</v>
      </c>
      <c r="Q63" s="63">
        <v>1300000</v>
      </c>
      <c r="R63" s="63">
        <v>9184000</v>
      </c>
    </row>
    <row r="64" spans="1:18" ht="15.75">
      <c r="A64" s="74" t="s">
        <v>167</v>
      </c>
      <c r="B64" s="24">
        <f t="shared" si="8"/>
        <v>4272439</v>
      </c>
      <c r="C64" s="63">
        <v>98542</v>
      </c>
      <c r="D64" s="63">
        <v>892258</v>
      </c>
      <c r="E64" s="63">
        <v>0</v>
      </c>
      <c r="F64" s="63">
        <v>3055552</v>
      </c>
      <c r="G64" s="63">
        <v>39268</v>
      </c>
      <c r="H64" s="63">
        <v>186819</v>
      </c>
      <c r="J64" s="74" t="s">
        <v>167</v>
      </c>
      <c r="K64" s="24">
        <f t="shared" si="9"/>
        <v>4272439</v>
      </c>
      <c r="L64" s="24">
        <f t="shared" si="10"/>
        <v>3873186</v>
      </c>
      <c r="M64" s="63">
        <v>3375390</v>
      </c>
      <c r="N64" s="63">
        <v>64000</v>
      </c>
      <c r="O64" s="63">
        <v>407506</v>
      </c>
      <c r="P64" s="63">
        <v>0</v>
      </c>
      <c r="Q64" s="63">
        <v>26290</v>
      </c>
      <c r="R64" s="63">
        <v>399253</v>
      </c>
    </row>
    <row r="65" spans="1:18" ht="15.75">
      <c r="A65" s="74" t="s">
        <v>128</v>
      </c>
      <c r="B65" s="24">
        <f t="shared" si="8"/>
        <v>6833890</v>
      </c>
      <c r="C65" s="63">
        <v>118118</v>
      </c>
      <c r="D65" s="63">
        <v>840864</v>
      </c>
      <c r="E65" s="63">
        <v>0</v>
      </c>
      <c r="F65" s="63">
        <v>5530539</v>
      </c>
      <c r="G65" s="63">
        <v>30418</v>
      </c>
      <c r="H65" s="63">
        <v>313951</v>
      </c>
      <c r="J65" s="74" t="s">
        <v>128</v>
      </c>
      <c r="K65" s="24">
        <f t="shared" si="9"/>
        <v>6833890</v>
      </c>
      <c r="L65" s="24">
        <f t="shared" si="10"/>
        <v>6172846</v>
      </c>
      <c r="M65" s="63">
        <v>4963833</v>
      </c>
      <c r="N65" s="63">
        <v>0</v>
      </c>
      <c r="O65" s="63">
        <v>1134994</v>
      </c>
      <c r="P65" s="63">
        <v>0</v>
      </c>
      <c r="Q65" s="63">
        <v>74019</v>
      </c>
      <c r="R65" s="63">
        <v>661044</v>
      </c>
    </row>
    <row r="66" spans="1:18" ht="15.75">
      <c r="A66" s="74" t="s">
        <v>168</v>
      </c>
      <c r="B66" s="24">
        <f t="shared" si="8"/>
        <v>191517000</v>
      </c>
      <c r="C66" s="63">
        <v>30522000</v>
      </c>
      <c r="D66" s="63">
        <v>2936000</v>
      </c>
      <c r="E66" s="63">
        <v>36510000</v>
      </c>
      <c r="F66" s="63">
        <v>75981000</v>
      </c>
      <c r="G66" s="63">
        <v>50000</v>
      </c>
      <c r="H66" s="63">
        <v>45518000</v>
      </c>
      <c r="J66" s="74" t="s">
        <v>168</v>
      </c>
      <c r="K66" s="24">
        <f t="shared" si="9"/>
        <v>191517000</v>
      </c>
      <c r="L66" s="24">
        <f t="shared" si="10"/>
        <v>163761000</v>
      </c>
      <c r="M66" s="63">
        <v>137463000</v>
      </c>
      <c r="N66" s="63">
        <v>3814000</v>
      </c>
      <c r="O66" s="63">
        <v>12024000</v>
      </c>
      <c r="P66" s="63">
        <v>4250000</v>
      </c>
      <c r="Q66" s="63">
        <v>6210000</v>
      </c>
      <c r="R66" s="63">
        <v>27756000</v>
      </c>
    </row>
    <row r="67" spans="1:18" ht="15.75">
      <c r="A67" s="74" t="s">
        <v>169</v>
      </c>
      <c r="B67" s="24">
        <f t="shared" si="8"/>
        <v>1623186</v>
      </c>
      <c r="C67" s="63">
        <v>628247</v>
      </c>
      <c r="D67" s="63">
        <v>56551</v>
      </c>
      <c r="E67" s="63">
        <v>0</v>
      </c>
      <c r="F67" s="63">
        <v>909957</v>
      </c>
      <c r="G67" s="63">
        <v>3290</v>
      </c>
      <c r="H67" s="63">
        <v>25141</v>
      </c>
      <c r="J67" s="74" t="s">
        <v>169</v>
      </c>
      <c r="K67" s="24">
        <f t="shared" si="9"/>
        <v>1623186</v>
      </c>
      <c r="L67" s="24">
        <f t="shared" si="10"/>
        <v>1483145</v>
      </c>
      <c r="M67" s="63">
        <v>1459889</v>
      </c>
      <c r="N67" s="63">
        <v>0</v>
      </c>
      <c r="O67" s="63">
        <v>0</v>
      </c>
      <c r="P67" s="63">
        <v>0</v>
      </c>
      <c r="Q67" s="63">
        <v>23256</v>
      </c>
      <c r="R67" s="63">
        <v>140041</v>
      </c>
    </row>
    <row r="68" spans="1:18" ht="15.75">
      <c r="A68" s="74" t="s">
        <v>170</v>
      </c>
      <c r="B68" s="24">
        <f t="shared" si="8"/>
        <v>9229216</v>
      </c>
      <c r="C68" s="63">
        <v>357887</v>
      </c>
      <c r="D68" s="63">
        <v>2354880</v>
      </c>
      <c r="E68" s="63">
        <v>0</v>
      </c>
      <c r="F68" s="63">
        <v>6119243</v>
      </c>
      <c r="G68" s="63">
        <v>23920</v>
      </c>
      <c r="H68" s="63">
        <v>373286</v>
      </c>
      <c r="J68" s="74" t="s">
        <v>170</v>
      </c>
      <c r="K68" s="24">
        <f t="shared" si="9"/>
        <v>9229216</v>
      </c>
      <c r="L68" s="24">
        <f t="shared" si="10"/>
        <v>8290675</v>
      </c>
      <c r="M68" s="63">
        <v>7469282</v>
      </c>
      <c r="N68" s="63">
        <v>485000</v>
      </c>
      <c r="O68" s="63">
        <v>217635</v>
      </c>
      <c r="P68" s="63">
        <v>0</v>
      </c>
      <c r="Q68" s="63">
        <v>118758</v>
      </c>
      <c r="R68" s="63">
        <v>938541</v>
      </c>
    </row>
    <row r="69" spans="1:18" ht="15.75">
      <c r="A69" s="74" t="s">
        <v>201</v>
      </c>
      <c r="B69" s="24">
        <f t="shared" si="8"/>
        <v>119636147</v>
      </c>
      <c r="C69" s="63">
        <v>9641162</v>
      </c>
      <c r="D69" s="63">
        <v>12068166</v>
      </c>
      <c r="E69" s="63">
        <v>0</v>
      </c>
      <c r="F69" s="63">
        <v>87281714</v>
      </c>
      <c r="G69" s="63">
        <v>621830</v>
      </c>
      <c r="H69" s="63">
        <v>10023275</v>
      </c>
      <c r="J69" s="76" t="s">
        <v>269</v>
      </c>
      <c r="K69" s="24">
        <f t="shared" si="9"/>
        <v>119636147</v>
      </c>
      <c r="L69" s="24">
        <f t="shared" si="10"/>
        <v>104730159</v>
      </c>
      <c r="M69" s="63">
        <v>91644153</v>
      </c>
      <c r="N69" s="63">
        <v>607532</v>
      </c>
      <c r="O69" s="63">
        <v>9729235</v>
      </c>
      <c r="P69" s="63">
        <v>1391053</v>
      </c>
      <c r="Q69" s="63">
        <v>1358186</v>
      </c>
      <c r="R69" s="63">
        <v>14905988</v>
      </c>
    </row>
    <row r="70" spans="1:18" ht="15.75">
      <c r="A70" s="74" t="s">
        <v>174</v>
      </c>
      <c r="B70" s="24">
        <f t="shared" si="8"/>
        <v>5832108</v>
      </c>
      <c r="C70" s="63">
        <v>566725</v>
      </c>
      <c r="D70" s="63">
        <v>25522</v>
      </c>
      <c r="E70" s="63">
        <v>0</v>
      </c>
      <c r="F70" s="63">
        <v>4919618</v>
      </c>
      <c r="G70" s="63">
        <v>2041</v>
      </c>
      <c r="H70" s="63">
        <v>318202</v>
      </c>
      <c r="J70" s="74" t="s">
        <v>174</v>
      </c>
      <c r="K70" s="24">
        <f t="shared" si="9"/>
        <v>5832108</v>
      </c>
      <c r="L70" s="24">
        <f t="shared" si="10"/>
        <v>4447857</v>
      </c>
      <c r="M70" s="63">
        <v>3622565</v>
      </c>
      <c r="N70" s="63">
        <v>0</v>
      </c>
      <c r="O70" s="63">
        <v>680519</v>
      </c>
      <c r="P70" s="63">
        <v>0</v>
      </c>
      <c r="Q70" s="63">
        <v>144773</v>
      </c>
      <c r="R70" s="63">
        <v>1384251</v>
      </c>
    </row>
    <row r="71" spans="1:18" ht="15.75">
      <c r="A71" s="74" t="s">
        <v>239</v>
      </c>
      <c r="B71" s="24">
        <f t="shared" si="8"/>
        <v>1056420</v>
      </c>
      <c r="C71" s="63">
        <v>18371</v>
      </c>
      <c r="D71" s="63">
        <v>255536</v>
      </c>
      <c r="E71" s="63">
        <v>0</v>
      </c>
      <c r="F71" s="63">
        <v>726413</v>
      </c>
      <c r="G71" s="63">
        <v>13698</v>
      </c>
      <c r="H71" s="63">
        <v>42402</v>
      </c>
      <c r="J71" s="74" t="s">
        <v>239</v>
      </c>
      <c r="K71" s="24">
        <f t="shared" si="9"/>
        <v>1056420</v>
      </c>
      <c r="L71" s="24">
        <f t="shared" si="10"/>
        <v>963156</v>
      </c>
      <c r="M71" s="63">
        <v>915325</v>
      </c>
      <c r="N71" s="63">
        <v>0</v>
      </c>
      <c r="O71" s="63">
        <v>35500</v>
      </c>
      <c r="P71" s="63">
        <v>0</v>
      </c>
      <c r="Q71" s="63">
        <v>12331</v>
      </c>
      <c r="R71" s="63">
        <v>93264</v>
      </c>
    </row>
    <row r="72" spans="1:18" ht="15.75">
      <c r="A72" s="74" t="s">
        <v>264</v>
      </c>
      <c r="B72" s="24">
        <f t="shared" si="8"/>
        <v>9381359</v>
      </c>
      <c r="C72" s="63">
        <v>446936</v>
      </c>
      <c r="D72" s="63">
        <v>1519269</v>
      </c>
      <c r="E72" s="63">
        <v>0</v>
      </c>
      <c r="F72" s="63">
        <v>6562228</v>
      </c>
      <c r="G72" s="63">
        <v>54670</v>
      </c>
      <c r="H72" s="63">
        <v>798256</v>
      </c>
      <c r="J72" s="74" t="s">
        <v>264</v>
      </c>
      <c r="K72" s="24">
        <f aca="true" t="shared" si="11" ref="K72:K78">+L72+R72</f>
        <v>9381359</v>
      </c>
      <c r="L72" s="24">
        <f aca="true" t="shared" si="12" ref="L72:L78">SUM(M72:Q72)</f>
        <v>7669442</v>
      </c>
      <c r="M72" s="63">
        <v>6980854</v>
      </c>
      <c r="N72" s="63">
        <v>193130</v>
      </c>
      <c r="O72" s="63">
        <v>432212</v>
      </c>
      <c r="P72" s="63">
        <v>0</v>
      </c>
      <c r="Q72" s="63">
        <v>63246</v>
      </c>
      <c r="R72" s="63">
        <v>1711917</v>
      </c>
    </row>
    <row r="73" spans="1:18" ht="15.75">
      <c r="A73" s="74" t="s">
        <v>177</v>
      </c>
      <c r="B73" s="24">
        <f t="shared" si="8"/>
        <v>908130</v>
      </c>
      <c r="C73" s="63">
        <v>17535</v>
      </c>
      <c r="D73" s="63">
        <v>250359</v>
      </c>
      <c r="E73" s="63">
        <v>0</v>
      </c>
      <c r="F73" s="63">
        <v>603375</v>
      </c>
      <c r="G73" s="63">
        <v>8911</v>
      </c>
      <c r="H73" s="63">
        <v>27950</v>
      </c>
      <c r="J73" s="74" t="s">
        <v>177</v>
      </c>
      <c r="K73" s="24">
        <f t="shared" si="11"/>
        <v>908130</v>
      </c>
      <c r="L73" s="24">
        <f t="shared" si="12"/>
        <v>826432</v>
      </c>
      <c r="M73" s="63">
        <v>786223</v>
      </c>
      <c r="N73" s="63">
        <v>0</v>
      </c>
      <c r="O73" s="63">
        <v>36900</v>
      </c>
      <c r="P73" s="63">
        <v>0</v>
      </c>
      <c r="Q73" s="63">
        <v>3309</v>
      </c>
      <c r="R73" s="63">
        <v>81698</v>
      </c>
    </row>
    <row r="74" spans="1:18" ht="15.75">
      <c r="A74" s="74" t="s">
        <v>178</v>
      </c>
      <c r="B74" s="24">
        <f t="shared" si="8"/>
        <v>551277</v>
      </c>
      <c r="C74" s="63">
        <v>8377</v>
      </c>
      <c r="D74" s="63">
        <v>180323</v>
      </c>
      <c r="E74" s="63">
        <v>0</v>
      </c>
      <c r="F74" s="63">
        <v>338388</v>
      </c>
      <c r="G74" s="63">
        <v>6411</v>
      </c>
      <c r="H74" s="63">
        <v>17778</v>
      </c>
      <c r="J74" s="74" t="s">
        <v>178</v>
      </c>
      <c r="K74" s="24">
        <f t="shared" si="11"/>
        <v>551277</v>
      </c>
      <c r="L74" s="24">
        <f t="shared" si="12"/>
        <v>491368</v>
      </c>
      <c r="M74" s="63">
        <v>462558</v>
      </c>
      <c r="N74" s="63">
        <v>0</v>
      </c>
      <c r="O74" s="63">
        <v>23000</v>
      </c>
      <c r="P74" s="63">
        <v>0</v>
      </c>
      <c r="Q74" s="63">
        <v>5810</v>
      </c>
      <c r="R74" s="63">
        <v>59909</v>
      </c>
    </row>
    <row r="75" spans="1:18" ht="15.75">
      <c r="A75" s="74" t="s">
        <v>179</v>
      </c>
      <c r="B75" s="24">
        <f t="shared" si="8"/>
        <v>1148332</v>
      </c>
      <c r="C75" s="63">
        <v>69971</v>
      </c>
      <c r="D75" s="63">
        <v>259357</v>
      </c>
      <c r="E75" s="63">
        <v>0</v>
      </c>
      <c r="F75" s="63">
        <v>749037</v>
      </c>
      <c r="G75" s="63">
        <v>27380</v>
      </c>
      <c r="H75" s="63">
        <v>42587</v>
      </c>
      <c r="J75" s="74" t="s">
        <v>179</v>
      </c>
      <c r="K75" s="24">
        <f t="shared" si="11"/>
        <v>1148332</v>
      </c>
      <c r="L75" s="24">
        <f t="shared" si="12"/>
        <v>1026478</v>
      </c>
      <c r="M75" s="63">
        <v>1000964</v>
      </c>
      <c r="N75" s="63">
        <v>3405</v>
      </c>
      <c r="O75" s="63">
        <v>0</v>
      </c>
      <c r="P75" s="63">
        <v>0</v>
      </c>
      <c r="Q75" s="63">
        <v>22109</v>
      </c>
      <c r="R75" s="63">
        <v>121854</v>
      </c>
    </row>
    <row r="76" spans="1:18" ht="15.75">
      <c r="A76" s="74" t="s">
        <v>180</v>
      </c>
      <c r="B76" s="24">
        <f t="shared" si="8"/>
        <v>1521214</v>
      </c>
      <c r="C76" s="63">
        <v>22140</v>
      </c>
      <c r="D76" s="63">
        <v>302736</v>
      </c>
      <c r="E76" s="63">
        <v>0</v>
      </c>
      <c r="F76" s="63">
        <v>1153315</v>
      </c>
      <c r="G76" s="63">
        <v>14386</v>
      </c>
      <c r="H76" s="63">
        <v>28637</v>
      </c>
      <c r="J76" s="74" t="s">
        <v>180</v>
      </c>
      <c r="K76" s="24">
        <f t="shared" si="11"/>
        <v>1521214</v>
      </c>
      <c r="L76" s="24">
        <f t="shared" si="12"/>
        <v>1400359</v>
      </c>
      <c r="M76" s="63">
        <v>1193260</v>
      </c>
      <c r="N76" s="63">
        <v>5903</v>
      </c>
      <c r="O76" s="63">
        <v>191800</v>
      </c>
      <c r="P76" s="63">
        <v>0</v>
      </c>
      <c r="Q76" s="63">
        <v>9396</v>
      </c>
      <c r="R76" s="63">
        <v>120855</v>
      </c>
    </row>
    <row r="77" spans="1:18" ht="15.75">
      <c r="A77" s="74" t="s">
        <v>181</v>
      </c>
      <c r="B77" s="24">
        <f t="shared" si="8"/>
        <v>286411000</v>
      </c>
      <c r="C77" s="63">
        <v>84268000</v>
      </c>
      <c r="D77" s="63">
        <v>116053000</v>
      </c>
      <c r="E77" s="63">
        <v>33291000</v>
      </c>
      <c r="F77" s="63">
        <v>26039000</v>
      </c>
      <c r="G77" s="63">
        <v>1586000</v>
      </c>
      <c r="H77" s="63">
        <v>25174000</v>
      </c>
      <c r="J77" s="74" t="s">
        <v>181</v>
      </c>
      <c r="K77" s="24">
        <f t="shared" si="11"/>
        <v>286411000</v>
      </c>
      <c r="L77" s="24">
        <f t="shared" si="12"/>
        <v>260578000</v>
      </c>
      <c r="M77" s="63">
        <v>243299000</v>
      </c>
      <c r="N77" s="63">
        <v>4784000</v>
      </c>
      <c r="O77" s="63">
        <v>5878000</v>
      </c>
      <c r="P77" s="63">
        <v>515000</v>
      </c>
      <c r="Q77" s="63">
        <v>6102000</v>
      </c>
      <c r="R77" s="63">
        <v>25833000</v>
      </c>
    </row>
    <row r="78" spans="1:18" ht="15.75">
      <c r="A78" s="74" t="s">
        <v>182</v>
      </c>
      <c r="B78" s="24">
        <f t="shared" si="8"/>
        <v>2111175</v>
      </c>
      <c r="C78" s="63">
        <v>28727</v>
      </c>
      <c r="D78" s="63">
        <v>606519</v>
      </c>
      <c r="E78" s="63">
        <v>0</v>
      </c>
      <c r="F78" s="63">
        <v>1334981</v>
      </c>
      <c r="G78" s="63">
        <v>58994</v>
      </c>
      <c r="H78" s="63">
        <v>81954</v>
      </c>
      <c r="J78" s="74" t="s">
        <v>182</v>
      </c>
      <c r="K78" s="24">
        <f t="shared" si="11"/>
        <v>2111175</v>
      </c>
      <c r="L78" s="24">
        <f t="shared" si="12"/>
        <v>1968116</v>
      </c>
      <c r="M78" s="63">
        <v>1561537</v>
      </c>
      <c r="N78" s="63">
        <v>75940</v>
      </c>
      <c r="O78" s="63">
        <v>288400</v>
      </c>
      <c r="P78" s="63">
        <v>0</v>
      </c>
      <c r="Q78" s="63">
        <v>42239</v>
      </c>
      <c r="R78" s="63">
        <v>143059</v>
      </c>
    </row>
    <row r="80" spans="1:10" ht="15.75">
      <c r="A80" s="62" t="s">
        <v>203</v>
      </c>
      <c r="J80" s="62" t="s">
        <v>203</v>
      </c>
    </row>
    <row r="81" spans="1:18" ht="15.75">
      <c r="A81" s="74" t="s">
        <v>240</v>
      </c>
      <c r="B81" s="24">
        <f aca="true" t="shared" si="13" ref="B81:B96">SUM(C81:H81)</f>
        <v>546299</v>
      </c>
      <c r="C81" s="63">
        <v>7132</v>
      </c>
      <c r="D81" s="63">
        <v>0</v>
      </c>
      <c r="E81" s="63">
        <v>0</v>
      </c>
      <c r="F81" s="63">
        <v>0</v>
      </c>
      <c r="G81" s="63">
        <v>21262</v>
      </c>
      <c r="H81" s="63">
        <v>517905</v>
      </c>
      <c r="J81" s="74" t="s">
        <v>240</v>
      </c>
      <c r="K81" s="24">
        <f aca="true" t="shared" si="14" ref="K81:K88">+L81+R81</f>
        <v>546299</v>
      </c>
      <c r="L81" s="24">
        <f aca="true" t="shared" si="15" ref="L81:L88">SUM(M81:Q81)</f>
        <v>25377</v>
      </c>
      <c r="M81" s="63">
        <v>0</v>
      </c>
      <c r="N81" s="63">
        <v>0</v>
      </c>
      <c r="O81" s="63">
        <v>2702</v>
      </c>
      <c r="P81" s="63">
        <v>0</v>
      </c>
      <c r="Q81" s="63">
        <v>22675</v>
      </c>
      <c r="R81" s="63">
        <v>520922</v>
      </c>
    </row>
    <row r="82" spans="1:18" ht="15.75">
      <c r="A82" s="74" t="s">
        <v>185</v>
      </c>
      <c r="B82" s="24">
        <f t="shared" si="13"/>
        <v>6051</v>
      </c>
      <c r="C82" s="63">
        <v>527</v>
      </c>
      <c r="D82" s="63">
        <v>5182</v>
      </c>
      <c r="E82" s="63">
        <v>0</v>
      </c>
      <c r="F82" s="63">
        <v>0</v>
      </c>
      <c r="G82" s="63">
        <v>0</v>
      </c>
      <c r="H82" s="63">
        <v>342</v>
      </c>
      <c r="J82" s="74" t="s">
        <v>185</v>
      </c>
      <c r="K82" s="24">
        <f t="shared" si="14"/>
        <v>6051</v>
      </c>
      <c r="L82" s="24">
        <f t="shared" si="15"/>
        <v>780</v>
      </c>
      <c r="M82" s="63">
        <v>0</v>
      </c>
      <c r="N82" s="63">
        <v>0</v>
      </c>
      <c r="O82" s="63">
        <v>0</v>
      </c>
      <c r="P82" s="63">
        <v>0</v>
      </c>
      <c r="Q82" s="63">
        <v>780</v>
      </c>
      <c r="R82" s="63">
        <v>5271</v>
      </c>
    </row>
    <row r="83" spans="1:18" ht="15.75">
      <c r="A83" s="74" t="s">
        <v>265</v>
      </c>
      <c r="B83" s="24">
        <f t="shared" si="13"/>
        <v>15192</v>
      </c>
      <c r="C83" s="63">
        <v>14766</v>
      </c>
      <c r="D83" s="63">
        <v>0</v>
      </c>
      <c r="E83" s="63">
        <v>0</v>
      </c>
      <c r="F83" s="63">
        <v>0</v>
      </c>
      <c r="G83" s="63">
        <v>0</v>
      </c>
      <c r="H83" s="63">
        <v>426</v>
      </c>
      <c r="J83" s="76" t="s">
        <v>270</v>
      </c>
      <c r="K83" s="24">
        <f t="shared" si="14"/>
        <v>15192</v>
      </c>
      <c r="L83" s="24">
        <f t="shared" si="15"/>
        <v>1537</v>
      </c>
      <c r="M83" s="63">
        <v>0</v>
      </c>
      <c r="N83" s="63">
        <v>0</v>
      </c>
      <c r="O83" s="63">
        <v>0</v>
      </c>
      <c r="P83" s="63">
        <v>0</v>
      </c>
      <c r="Q83" s="63">
        <v>1537</v>
      </c>
      <c r="R83" s="63">
        <v>13655</v>
      </c>
    </row>
    <row r="84" spans="1:18" ht="15.75">
      <c r="A84" s="74" t="s">
        <v>241</v>
      </c>
      <c r="B84" s="24">
        <f t="shared" si="13"/>
        <v>11435</v>
      </c>
      <c r="C84" s="63">
        <v>2912</v>
      </c>
      <c r="D84" s="63">
        <v>1036</v>
      </c>
      <c r="E84" s="63">
        <v>0</v>
      </c>
      <c r="F84" s="63">
        <v>0</v>
      </c>
      <c r="G84" s="63">
        <v>4278</v>
      </c>
      <c r="H84" s="63">
        <v>3209</v>
      </c>
      <c r="J84" s="76" t="s">
        <v>247</v>
      </c>
      <c r="K84" s="24">
        <f t="shared" si="14"/>
        <v>11435</v>
      </c>
      <c r="L84" s="24">
        <f t="shared" si="15"/>
        <v>3671</v>
      </c>
      <c r="M84" s="63">
        <v>0</v>
      </c>
      <c r="N84" s="63">
        <v>0</v>
      </c>
      <c r="O84" s="63">
        <v>0</v>
      </c>
      <c r="P84" s="63">
        <v>0</v>
      </c>
      <c r="Q84" s="63">
        <v>3671</v>
      </c>
      <c r="R84" s="63">
        <v>7764</v>
      </c>
    </row>
    <row r="85" spans="1:18" ht="15.75">
      <c r="A85" s="74" t="s">
        <v>266</v>
      </c>
      <c r="B85" s="24">
        <f t="shared" si="13"/>
        <v>289710</v>
      </c>
      <c r="C85" s="63">
        <v>42228</v>
      </c>
      <c r="D85" s="63">
        <v>0</v>
      </c>
      <c r="E85" s="63">
        <v>0</v>
      </c>
      <c r="F85" s="63">
        <v>0</v>
      </c>
      <c r="G85" s="63">
        <v>8510</v>
      </c>
      <c r="H85" s="63">
        <v>238972</v>
      </c>
      <c r="J85" s="74" t="s">
        <v>266</v>
      </c>
      <c r="K85" s="24">
        <f t="shared" si="14"/>
        <v>289710</v>
      </c>
      <c r="L85" s="24">
        <f t="shared" si="15"/>
        <v>49311</v>
      </c>
      <c r="M85" s="63">
        <v>0</v>
      </c>
      <c r="N85" s="63">
        <v>0</v>
      </c>
      <c r="O85" s="63">
        <v>968</v>
      </c>
      <c r="P85" s="63">
        <v>0</v>
      </c>
      <c r="Q85" s="63">
        <v>48343</v>
      </c>
      <c r="R85" s="63">
        <v>240399</v>
      </c>
    </row>
    <row r="86" spans="1:18" ht="15.75">
      <c r="A86" s="74" t="s">
        <v>267</v>
      </c>
      <c r="B86" s="24">
        <f t="shared" si="13"/>
        <v>5905</v>
      </c>
      <c r="C86" s="63">
        <v>5830</v>
      </c>
      <c r="D86" s="63">
        <v>0</v>
      </c>
      <c r="E86" s="63">
        <v>0</v>
      </c>
      <c r="F86" s="63">
        <v>0</v>
      </c>
      <c r="G86" s="63">
        <v>40</v>
      </c>
      <c r="H86" s="63">
        <v>35</v>
      </c>
      <c r="J86" s="74" t="s">
        <v>267</v>
      </c>
      <c r="K86" s="24">
        <f t="shared" si="14"/>
        <v>5905</v>
      </c>
      <c r="L86" s="24">
        <f t="shared" si="15"/>
        <v>3452</v>
      </c>
      <c r="M86" s="63">
        <v>0</v>
      </c>
      <c r="N86" s="63">
        <v>0</v>
      </c>
      <c r="O86" s="63">
        <v>3308</v>
      </c>
      <c r="P86" s="63">
        <v>0</v>
      </c>
      <c r="Q86" s="63">
        <v>144</v>
      </c>
      <c r="R86" s="63">
        <v>2453</v>
      </c>
    </row>
    <row r="87" spans="1:18" ht="15.75">
      <c r="A87" s="74" t="s">
        <v>166</v>
      </c>
      <c r="B87" s="24">
        <f t="shared" si="13"/>
        <v>340920</v>
      </c>
      <c r="C87" s="63">
        <v>109519</v>
      </c>
      <c r="D87" s="63">
        <v>178155</v>
      </c>
      <c r="E87" s="63">
        <v>0</v>
      </c>
      <c r="F87" s="63">
        <v>0</v>
      </c>
      <c r="G87" s="63">
        <v>736</v>
      </c>
      <c r="H87" s="63">
        <v>52510</v>
      </c>
      <c r="J87" s="76" t="s">
        <v>200</v>
      </c>
      <c r="K87" s="24">
        <f t="shared" si="14"/>
        <v>340920</v>
      </c>
      <c r="L87" s="24">
        <f t="shared" si="15"/>
        <v>28248</v>
      </c>
      <c r="M87" s="63">
        <v>0</v>
      </c>
      <c r="N87" s="63">
        <v>0</v>
      </c>
      <c r="O87" s="63">
        <v>0</v>
      </c>
      <c r="P87" s="63">
        <v>0</v>
      </c>
      <c r="Q87" s="63">
        <v>28248</v>
      </c>
      <c r="R87" s="63">
        <v>312672</v>
      </c>
    </row>
    <row r="88" spans="1:18" ht="15.75">
      <c r="A88" s="74" t="s">
        <v>243</v>
      </c>
      <c r="B88" s="24">
        <f t="shared" si="13"/>
        <v>93751</v>
      </c>
      <c r="C88" s="63">
        <v>6300</v>
      </c>
      <c r="D88" s="63">
        <v>56920</v>
      </c>
      <c r="E88" s="63">
        <v>0</v>
      </c>
      <c r="F88" s="63">
        <v>0</v>
      </c>
      <c r="G88" s="63">
        <v>17456</v>
      </c>
      <c r="H88" s="63">
        <v>13075</v>
      </c>
      <c r="J88" s="74" t="s">
        <v>243</v>
      </c>
      <c r="K88" s="24">
        <f t="shared" si="14"/>
        <v>93751</v>
      </c>
      <c r="L88" s="24">
        <f t="shared" si="15"/>
        <v>28233</v>
      </c>
      <c r="M88" s="63">
        <v>0</v>
      </c>
      <c r="N88" s="63">
        <v>0</v>
      </c>
      <c r="O88" s="63">
        <v>6871</v>
      </c>
      <c r="P88" s="63">
        <v>0</v>
      </c>
      <c r="Q88" s="63">
        <v>21362</v>
      </c>
      <c r="R88" s="63">
        <v>65518</v>
      </c>
    </row>
    <row r="89" spans="1:18" ht="15.75">
      <c r="A89" s="75"/>
      <c r="B89" s="66">
        <f t="shared" si="13"/>
        <v>4920</v>
      </c>
      <c r="C89" s="65">
        <v>0</v>
      </c>
      <c r="D89" s="65">
        <v>0</v>
      </c>
      <c r="E89" s="65">
        <v>0</v>
      </c>
      <c r="F89" s="65">
        <v>0</v>
      </c>
      <c r="G89" s="65">
        <v>2460</v>
      </c>
      <c r="H89" s="65">
        <v>2460</v>
      </c>
      <c r="J89" s="74" t="s">
        <v>206</v>
      </c>
      <c r="K89" s="24">
        <f aca="true" t="shared" si="16" ref="K89:K95">+L89+R89</f>
        <v>2909</v>
      </c>
      <c r="L89" s="24">
        <f aca="true" t="shared" si="17" ref="L89:L95">SUM(M89:Q89)</f>
        <v>2460</v>
      </c>
      <c r="M89" s="63">
        <v>0</v>
      </c>
      <c r="N89" s="63">
        <v>0</v>
      </c>
      <c r="O89" s="63">
        <v>0</v>
      </c>
      <c r="P89" s="63">
        <v>0</v>
      </c>
      <c r="Q89" s="63">
        <v>2460</v>
      </c>
      <c r="R89" s="63">
        <v>449</v>
      </c>
    </row>
    <row r="90" spans="1:18" ht="15.75">
      <c r="A90" s="74" t="s">
        <v>206</v>
      </c>
      <c r="B90" s="24">
        <f t="shared" si="13"/>
        <v>2909</v>
      </c>
      <c r="C90" s="63">
        <v>2665</v>
      </c>
      <c r="D90" s="63">
        <v>0</v>
      </c>
      <c r="E90" s="63">
        <v>0</v>
      </c>
      <c r="F90" s="63">
        <v>0</v>
      </c>
      <c r="G90" s="63">
        <v>0</v>
      </c>
      <c r="H90" s="63">
        <v>244</v>
      </c>
      <c r="J90" s="74" t="s">
        <v>189</v>
      </c>
      <c r="K90" s="24">
        <f t="shared" si="16"/>
        <v>6491</v>
      </c>
      <c r="L90" s="24">
        <f t="shared" si="17"/>
        <v>2989</v>
      </c>
      <c r="M90" s="63">
        <v>0</v>
      </c>
      <c r="N90" s="63">
        <v>0</v>
      </c>
      <c r="O90" s="63">
        <v>424</v>
      </c>
      <c r="P90" s="63">
        <v>0</v>
      </c>
      <c r="Q90" s="63">
        <v>2565</v>
      </c>
      <c r="R90" s="63">
        <v>3502</v>
      </c>
    </row>
    <row r="91" spans="1:18" ht="15.75">
      <c r="A91" s="74" t="s">
        <v>189</v>
      </c>
      <c r="B91" s="24">
        <f t="shared" si="13"/>
        <v>6491</v>
      </c>
      <c r="C91" s="63">
        <v>802</v>
      </c>
      <c r="D91" s="63">
        <v>3475</v>
      </c>
      <c r="E91" s="63">
        <v>0</v>
      </c>
      <c r="F91" s="63">
        <v>0</v>
      </c>
      <c r="G91" s="63">
        <v>1658</v>
      </c>
      <c r="H91" s="63">
        <v>556</v>
      </c>
      <c r="J91" s="74" t="s">
        <v>190</v>
      </c>
      <c r="K91" s="24">
        <f t="shared" si="16"/>
        <v>9478</v>
      </c>
      <c r="L91" s="24">
        <f t="shared" si="17"/>
        <v>1901</v>
      </c>
      <c r="M91" s="63">
        <v>0</v>
      </c>
      <c r="N91" s="63">
        <v>0</v>
      </c>
      <c r="O91" s="63">
        <v>0</v>
      </c>
      <c r="P91" s="63">
        <v>0</v>
      </c>
      <c r="Q91" s="63">
        <v>1901</v>
      </c>
      <c r="R91" s="63">
        <v>7577</v>
      </c>
    </row>
    <row r="92" spans="1:18" ht="15.75">
      <c r="A92" s="74" t="s">
        <v>190</v>
      </c>
      <c r="B92" s="24">
        <f t="shared" si="13"/>
        <v>9478</v>
      </c>
      <c r="C92" s="63">
        <v>240</v>
      </c>
      <c r="D92" s="63">
        <v>7220</v>
      </c>
      <c r="E92" s="63">
        <v>0</v>
      </c>
      <c r="F92" s="63">
        <v>0</v>
      </c>
      <c r="G92" s="63">
        <v>0</v>
      </c>
      <c r="H92" s="63">
        <v>2018</v>
      </c>
      <c r="J92" s="74" t="s">
        <v>268</v>
      </c>
      <c r="K92" s="24">
        <f t="shared" si="16"/>
        <v>12000</v>
      </c>
      <c r="L92" s="24">
        <f t="shared" si="17"/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12000</v>
      </c>
    </row>
    <row r="93" spans="1:18" ht="15.75">
      <c r="A93" s="74" t="s">
        <v>268</v>
      </c>
      <c r="B93" s="24">
        <f t="shared" si="13"/>
        <v>12000</v>
      </c>
      <c r="C93" s="63">
        <v>12000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J93" s="74" t="s">
        <v>191</v>
      </c>
      <c r="K93" s="24">
        <f t="shared" si="16"/>
        <v>15788</v>
      </c>
      <c r="L93" s="24">
        <f t="shared" si="17"/>
        <v>1974</v>
      </c>
      <c r="M93" s="63">
        <v>0</v>
      </c>
      <c r="N93" s="63">
        <v>0</v>
      </c>
      <c r="O93" s="63">
        <v>0</v>
      </c>
      <c r="P93" s="63">
        <v>0</v>
      </c>
      <c r="Q93" s="63">
        <v>1974</v>
      </c>
      <c r="R93" s="63">
        <v>13814</v>
      </c>
    </row>
    <row r="94" spans="1:18" ht="15.75">
      <c r="A94" s="74" t="s">
        <v>191</v>
      </c>
      <c r="B94" s="24">
        <f t="shared" si="13"/>
        <v>15788</v>
      </c>
      <c r="C94" s="63">
        <v>0</v>
      </c>
      <c r="D94" s="63">
        <v>10464</v>
      </c>
      <c r="E94" s="63">
        <v>0</v>
      </c>
      <c r="F94" s="63">
        <v>0</v>
      </c>
      <c r="G94" s="63">
        <v>0</v>
      </c>
      <c r="H94" s="63">
        <v>5324</v>
      </c>
      <c r="J94" s="76" t="s">
        <v>260</v>
      </c>
      <c r="K94" s="24">
        <f t="shared" si="16"/>
        <v>38732</v>
      </c>
      <c r="L94" s="24">
        <f t="shared" si="17"/>
        <v>2996</v>
      </c>
      <c r="M94" s="63">
        <v>0</v>
      </c>
      <c r="N94" s="63">
        <v>0</v>
      </c>
      <c r="O94" s="63">
        <v>0</v>
      </c>
      <c r="P94" s="63">
        <v>0</v>
      </c>
      <c r="Q94" s="63">
        <v>2996</v>
      </c>
      <c r="R94" s="63">
        <v>35736</v>
      </c>
    </row>
    <row r="95" spans="1:18" ht="15.75">
      <c r="A95" s="74" t="s">
        <v>256</v>
      </c>
      <c r="B95" s="24">
        <f t="shared" si="13"/>
        <v>38732</v>
      </c>
      <c r="C95" s="63">
        <v>8159</v>
      </c>
      <c r="D95" s="63">
        <v>0</v>
      </c>
      <c r="E95" s="63">
        <v>0</v>
      </c>
      <c r="F95" s="63">
        <v>0</v>
      </c>
      <c r="G95" s="63">
        <v>95</v>
      </c>
      <c r="H95" s="63">
        <v>30478</v>
      </c>
      <c r="J95" s="74" t="s">
        <v>257</v>
      </c>
      <c r="K95" s="24">
        <f t="shared" si="16"/>
        <v>3031968</v>
      </c>
      <c r="L95" s="24">
        <f t="shared" si="17"/>
        <v>2392534</v>
      </c>
      <c r="M95" s="63">
        <v>0</v>
      </c>
      <c r="N95" s="63">
        <v>0</v>
      </c>
      <c r="O95" s="63">
        <v>0</v>
      </c>
      <c r="P95" s="63">
        <v>0</v>
      </c>
      <c r="Q95" s="63">
        <v>2392534</v>
      </c>
      <c r="R95" s="63">
        <v>639434</v>
      </c>
    </row>
    <row r="96" spans="1:8" ht="15.75">
      <c r="A96" s="74" t="s">
        <v>257</v>
      </c>
      <c r="B96" s="24">
        <f t="shared" si="13"/>
        <v>3031968</v>
      </c>
      <c r="C96" s="63">
        <v>2877384</v>
      </c>
      <c r="D96" s="63">
        <v>0</v>
      </c>
      <c r="E96" s="63">
        <v>0</v>
      </c>
      <c r="F96" s="63">
        <v>0</v>
      </c>
      <c r="G96" s="63">
        <v>43730</v>
      </c>
      <c r="H96" s="63">
        <v>110854</v>
      </c>
    </row>
    <row r="97" ht="15.75">
      <c r="J97" s="62" t="s">
        <v>196</v>
      </c>
    </row>
    <row r="98" spans="1:18" ht="15.75">
      <c r="A98" s="62" t="s">
        <v>196</v>
      </c>
      <c r="J98" s="74" t="s">
        <v>245</v>
      </c>
      <c r="K98" s="24">
        <f>+L98+R98</f>
        <v>7092064</v>
      </c>
      <c r="L98" s="24">
        <f>SUM(M98:Q98)</f>
        <v>6081377</v>
      </c>
      <c r="M98" s="63">
        <v>4602593</v>
      </c>
      <c r="N98" s="63">
        <v>0</v>
      </c>
      <c r="O98" s="63">
        <v>795305</v>
      </c>
      <c r="P98" s="63">
        <v>0</v>
      </c>
      <c r="Q98" s="63">
        <v>683479</v>
      </c>
      <c r="R98" s="63">
        <v>1010687</v>
      </c>
    </row>
    <row r="99" spans="1:8" ht="15.75">
      <c r="A99" s="74" t="s">
        <v>245</v>
      </c>
      <c r="B99" s="24">
        <f>SUM(C99:H99)</f>
        <v>7092064</v>
      </c>
      <c r="C99" s="63">
        <v>2963867</v>
      </c>
      <c r="D99" s="63">
        <v>1026541</v>
      </c>
      <c r="E99" s="63">
        <v>0</v>
      </c>
      <c r="F99" s="63">
        <v>1917819</v>
      </c>
      <c r="G99" s="63">
        <v>49582</v>
      </c>
      <c r="H99" s="63">
        <v>1134255</v>
      </c>
    </row>
    <row r="100" spans="1:18" ht="15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</row>
    <row r="101" spans="1:9" ht="15.75">
      <c r="A101" s="6" t="s">
        <v>76</v>
      </c>
      <c r="B101" s="16"/>
      <c r="C101" s="16"/>
      <c r="D101" s="17"/>
      <c r="E101" s="17"/>
      <c r="F101" s="17"/>
      <c r="G101" s="17"/>
      <c r="H101" s="13"/>
      <c r="I101" s="13"/>
    </row>
    <row r="102" spans="1:9" ht="15.75">
      <c r="A102" s="6" t="s">
        <v>77</v>
      </c>
      <c r="B102" s="16"/>
      <c r="C102" s="16"/>
      <c r="D102" s="17"/>
      <c r="E102" s="17"/>
      <c r="F102" s="17"/>
      <c r="G102" s="17"/>
      <c r="H102" s="13"/>
      <c r="I102" s="13"/>
    </row>
    <row r="103" spans="1:9" ht="15.75">
      <c r="A103" s="6" t="s">
        <v>83</v>
      </c>
      <c r="B103" s="16"/>
      <c r="C103" s="16"/>
      <c r="D103" s="17"/>
      <c r="E103" s="17"/>
      <c r="F103" s="17"/>
      <c r="G103" s="17"/>
      <c r="H103" s="13"/>
      <c r="I103" s="13"/>
    </row>
    <row r="104" spans="1:9" ht="15.75">
      <c r="A104" s="5"/>
      <c r="B104" s="16"/>
      <c r="C104" s="16"/>
      <c r="D104" s="17"/>
      <c r="E104" s="17"/>
      <c r="F104" s="17"/>
      <c r="G104" s="17"/>
      <c r="H104" s="13"/>
      <c r="I104" s="13"/>
    </row>
    <row r="105" spans="1:9" ht="34.5" customHeight="1">
      <c r="A105" s="80" t="s">
        <v>280</v>
      </c>
      <c r="B105" s="80"/>
      <c r="C105" s="80"/>
      <c r="D105" s="80"/>
      <c r="E105" s="80"/>
      <c r="F105" s="80"/>
      <c r="G105" s="80"/>
      <c r="H105" s="80"/>
      <c r="I105" s="80"/>
    </row>
  </sheetData>
  <sheetProtection/>
  <mergeCells count="4">
    <mergeCell ref="A5:H5"/>
    <mergeCell ref="J5:R5"/>
    <mergeCell ref="L6:Q6"/>
    <mergeCell ref="A105:I105"/>
  </mergeCells>
  <hyperlinks>
    <hyperlink ref="A105:I105" r:id="rId1" display="SOURCE: New York State Department of Financial Services, 2018 Department of Financial Services Annual Report; https://www.dfs.ny.gov/reports_and_publications/dfs_annual_reports (last viewed September 4, 2020)."/>
  </hyperlinks>
  <printOptions/>
  <pageMargins left="0.7" right="0.7" top="0.75" bottom="0.75" header="0.3" footer="0.3"/>
  <pageSetup fitToHeight="2" horizontalDpi="1200" verticalDpi="1200" orientation="landscape" paperSize="5" scale="65" r:id="rId2"/>
  <colBreaks count="1" manualBreakCount="1">
    <brk id="8" max="10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4.77734375" style="0" customWidth="1"/>
    <col min="2" max="8" width="12.77734375" style="0" customWidth="1"/>
    <col min="9" max="9" width="5.77734375" style="0" customWidth="1"/>
    <col min="10" max="10" width="44.77734375" style="0" customWidth="1"/>
  </cols>
  <sheetData>
    <row r="1" spans="1:18" ht="20.25">
      <c r="A1" s="18" t="s">
        <v>211</v>
      </c>
      <c r="B1" s="2"/>
      <c r="C1" s="3"/>
      <c r="D1" s="4"/>
      <c r="E1" s="4"/>
      <c r="F1" s="32"/>
      <c r="G1" s="5"/>
      <c r="H1" s="5"/>
      <c r="I1" s="5"/>
      <c r="J1" s="18" t="s">
        <v>212</v>
      </c>
      <c r="K1" s="5"/>
      <c r="L1" s="5"/>
      <c r="M1" s="5"/>
      <c r="N1" s="5"/>
      <c r="O1" s="5"/>
      <c r="P1" s="5"/>
      <c r="Q1" s="5"/>
      <c r="R1" s="5"/>
    </row>
    <row r="2" spans="1:18" ht="20.25">
      <c r="A2" s="18" t="s">
        <v>254</v>
      </c>
      <c r="B2" s="2"/>
      <c r="C2" s="3"/>
      <c r="D2" s="4"/>
      <c r="E2" s="3"/>
      <c r="F2" s="3"/>
      <c r="G2" s="5"/>
      <c r="H2" s="5"/>
      <c r="I2" s="5"/>
      <c r="J2" s="18" t="s">
        <v>254</v>
      </c>
      <c r="K2" s="5"/>
      <c r="L2" s="5"/>
      <c r="M2" s="5"/>
      <c r="N2" s="5"/>
      <c r="O2" s="5"/>
      <c r="P2" s="5"/>
      <c r="Q2" s="5"/>
      <c r="R2" s="5"/>
    </row>
    <row r="3" spans="1:18" ht="20.25">
      <c r="A3" s="18" t="s">
        <v>78</v>
      </c>
      <c r="B3" s="2"/>
      <c r="C3" s="3"/>
      <c r="D3" s="4"/>
      <c r="E3" s="3"/>
      <c r="F3" s="3"/>
      <c r="G3" s="5"/>
      <c r="H3" s="5"/>
      <c r="I3" s="5"/>
      <c r="J3" s="18" t="s">
        <v>78</v>
      </c>
      <c r="K3" s="5"/>
      <c r="L3" s="5"/>
      <c r="M3" s="5"/>
      <c r="N3" s="5"/>
      <c r="O3" s="5"/>
      <c r="P3" s="5"/>
      <c r="Q3" s="5"/>
      <c r="R3" s="5"/>
    </row>
    <row r="4" spans="1:18" ht="20.25">
      <c r="A4" s="18"/>
      <c r="B4" s="2"/>
      <c r="C4" s="3"/>
      <c r="D4" s="4"/>
      <c r="E4" s="3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.75">
      <c r="A5" s="78" t="s">
        <v>1</v>
      </c>
      <c r="B5" s="78"/>
      <c r="C5" s="78"/>
      <c r="D5" s="78"/>
      <c r="E5" s="78"/>
      <c r="F5" s="78"/>
      <c r="G5" s="78"/>
      <c r="H5" s="78"/>
      <c r="I5" s="6"/>
      <c r="J5" s="78" t="s">
        <v>74</v>
      </c>
      <c r="K5" s="78"/>
      <c r="L5" s="78"/>
      <c r="M5" s="78"/>
      <c r="N5" s="78"/>
      <c r="O5" s="78"/>
      <c r="P5" s="78"/>
      <c r="Q5" s="78"/>
      <c r="R5" s="78"/>
    </row>
    <row r="6" spans="1:18" ht="15.75">
      <c r="A6" s="1"/>
      <c r="B6" s="1"/>
      <c r="C6" s="1"/>
      <c r="D6" s="1"/>
      <c r="E6" s="1"/>
      <c r="F6" s="1"/>
      <c r="G6" s="1"/>
      <c r="H6" s="1"/>
      <c r="I6" s="6"/>
      <c r="J6" s="5"/>
      <c r="K6" s="1"/>
      <c r="L6" s="79" t="s">
        <v>75</v>
      </c>
      <c r="M6" s="79"/>
      <c r="N6" s="79"/>
      <c r="O6" s="79"/>
      <c r="P6" s="79"/>
      <c r="Q6" s="79"/>
      <c r="R6" s="1"/>
    </row>
    <row r="7" spans="1:18" ht="72">
      <c r="A7" s="54" t="s">
        <v>209</v>
      </c>
      <c r="B7" s="8" t="s">
        <v>94</v>
      </c>
      <c r="C7" s="19" t="s">
        <v>95</v>
      </c>
      <c r="D7" s="20" t="s">
        <v>96</v>
      </c>
      <c r="E7" s="21" t="s">
        <v>97</v>
      </c>
      <c r="F7" s="20" t="s">
        <v>98</v>
      </c>
      <c r="G7" s="22" t="s">
        <v>99</v>
      </c>
      <c r="H7" s="22" t="s">
        <v>100</v>
      </c>
      <c r="I7" s="56"/>
      <c r="J7" s="54" t="s">
        <v>209</v>
      </c>
      <c r="K7" s="22" t="s">
        <v>107</v>
      </c>
      <c r="L7" s="22" t="s">
        <v>101</v>
      </c>
      <c r="M7" s="22" t="s">
        <v>102</v>
      </c>
      <c r="N7" s="22" t="s">
        <v>234</v>
      </c>
      <c r="O7" s="22" t="s">
        <v>235</v>
      </c>
      <c r="P7" s="22" t="s">
        <v>104</v>
      </c>
      <c r="Q7" s="22" t="s">
        <v>105</v>
      </c>
      <c r="R7" s="22" t="s">
        <v>106</v>
      </c>
    </row>
    <row r="8" spans="1:18" ht="15.75">
      <c r="A8" s="5"/>
      <c r="B8" s="5"/>
      <c r="C8" s="5"/>
      <c r="D8" s="5"/>
      <c r="E8" s="5"/>
      <c r="F8" s="5"/>
      <c r="G8" s="5"/>
      <c r="H8" s="5"/>
      <c r="I8" s="6"/>
      <c r="J8" s="5"/>
      <c r="K8" s="9"/>
      <c r="L8" s="5"/>
      <c r="M8" s="5"/>
      <c r="N8" s="10"/>
      <c r="O8" s="10"/>
      <c r="P8" s="10"/>
      <c r="Q8" s="10"/>
      <c r="R8" s="5"/>
    </row>
    <row r="9" spans="1:18" ht="15.75">
      <c r="A9" s="11" t="s">
        <v>0</v>
      </c>
      <c r="B9" s="24">
        <f>SUM(B12:B97)</f>
        <v>766872373</v>
      </c>
      <c r="C9" s="24">
        <f aca="true" t="shared" si="0" ref="C9:H9">SUM(C12:C97)</f>
        <v>204925977</v>
      </c>
      <c r="D9" s="24">
        <f t="shared" si="0"/>
        <v>160186828</v>
      </c>
      <c r="E9" s="24">
        <f t="shared" si="0"/>
        <v>40852522</v>
      </c>
      <c r="F9" s="24">
        <f t="shared" si="0"/>
        <v>279123765</v>
      </c>
      <c r="G9" s="24">
        <f t="shared" si="0"/>
        <v>2880367</v>
      </c>
      <c r="H9" s="24">
        <f t="shared" si="0"/>
        <v>78902914</v>
      </c>
      <c r="J9" s="11" t="s">
        <v>0</v>
      </c>
      <c r="K9" s="24">
        <f>SUM(K12:K97)</f>
        <v>766872373</v>
      </c>
      <c r="L9" s="24">
        <f aca="true" t="shared" si="1" ref="L9:R9">SUM(L12:L97)</f>
        <v>673481086</v>
      </c>
      <c r="M9" s="24">
        <f t="shared" si="1"/>
        <v>599662470</v>
      </c>
      <c r="N9" s="24">
        <f t="shared" si="1"/>
        <v>10089218</v>
      </c>
      <c r="O9" s="24">
        <f t="shared" si="1"/>
        <v>40452452</v>
      </c>
      <c r="P9" s="24">
        <f t="shared" si="1"/>
        <v>4261347</v>
      </c>
      <c r="Q9" s="24">
        <f t="shared" si="1"/>
        <v>19015599</v>
      </c>
      <c r="R9" s="24">
        <f t="shared" si="1"/>
        <v>93391287</v>
      </c>
    </row>
    <row r="10" ht="15.75">
      <c r="A10" s="5"/>
    </row>
    <row r="11" spans="1:10" ht="15.75">
      <c r="A11" s="62" t="s">
        <v>198</v>
      </c>
      <c r="J11" s="62" t="s">
        <v>198</v>
      </c>
    </row>
    <row r="12" spans="1:18" ht="15.75">
      <c r="A12" s="41" t="s">
        <v>110</v>
      </c>
      <c r="B12" s="24">
        <f>SUM(C12:H12)</f>
        <v>786256</v>
      </c>
      <c r="C12" s="63">
        <v>12541</v>
      </c>
      <c r="D12" s="63">
        <v>257954</v>
      </c>
      <c r="E12" s="63">
        <v>1127</v>
      </c>
      <c r="F12" s="63">
        <v>481374</v>
      </c>
      <c r="G12" s="63">
        <v>5071</v>
      </c>
      <c r="H12" s="63">
        <v>28189</v>
      </c>
      <c r="J12" s="41" t="s">
        <v>110</v>
      </c>
      <c r="K12" s="24">
        <f>+L12+R12</f>
        <v>786256</v>
      </c>
      <c r="L12" s="24">
        <f>SUM(M12:Q12)</f>
        <v>725679</v>
      </c>
      <c r="M12" s="63">
        <v>659298</v>
      </c>
      <c r="N12" s="63">
        <v>28067</v>
      </c>
      <c r="O12" s="63">
        <v>33333</v>
      </c>
      <c r="P12" s="63">
        <v>0</v>
      </c>
      <c r="Q12" s="63">
        <v>4981</v>
      </c>
      <c r="R12" s="63">
        <v>60577</v>
      </c>
    </row>
    <row r="13" spans="1:18" ht="15.75">
      <c r="A13" s="41" t="s">
        <v>111</v>
      </c>
      <c r="B13" s="24">
        <f aca="true" t="shared" si="2" ref="B13:B55">SUM(C13:H13)</f>
        <v>326959</v>
      </c>
      <c r="C13" s="63">
        <v>13714</v>
      </c>
      <c r="D13" s="63">
        <v>67942</v>
      </c>
      <c r="E13" s="63">
        <v>1172</v>
      </c>
      <c r="F13" s="63">
        <v>229878</v>
      </c>
      <c r="G13" s="63">
        <v>2044</v>
      </c>
      <c r="H13" s="63">
        <v>12209</v>
      </c>
      <c r="J13" s="41" t="s">
        <v>111</v>
      </c>
      <c r="K13" s="24">
        <f aca="true" t="shared" si="3" ref="K13:K26">+L13+R13</f>
        <v>326959</v>
      </c>
      <c r="L13" s="24">
        <f aca="true" t="shared" si="4" ref="L13:L26">SUM(M13:Q13)</f>
        <v>288711</v>
      </c>
      <c r="M13" s="63">
        <v>283877</v>
      </c>
      <c r="N13" s="63">
        <v>0</v>
      </c>
      <c r="O13" s="63">
        <v>4000</v>
      </c>
      <c r="P13" s="63">
        <v>0</v>
      </c>
      <c r="Q13" s="63">
        <v>834</v>
      </c>
      <c r="R13" s="63">
        <v>38248</v>
      </c>
    </row>
    <row r="14" spans="1:18" ht="15.75">
      <c r="A14" s="41" t="s">
        <v>112</v>
      </c>
      <c r="B14" s="24">
        <f t="shared" si="2"/>
        <v>1077872</v>
      </c>
      <c r="C14" s="63">
        <v>85498</v>
      </c>
      <c r="D14" s="63">
        <v>37847</v>
      </c>
      <c r="E14" s="63">
        <v>143</v>
      </c>
      <c r="F14" s="63">
        <v>929564</v>
      </c>
      <c r="G14" s="63">
        <v>7992</v>
      </c>
      <c r="H14" s="63">
        <v>16828</v>
      </c>
      <c r="J14" s="41" t="s">
        <v>112</v>
      </c>
      <c r="K14" s="24">
        <f t="shared" si="3"/>
        <v>1077872</v>
      </c>
      <c r="L14" s="24">
        <f t="shared" si="4"/>
        <v>967502</v>
      </c>
      <c r="M14" s="63">
        <v>910420</v>
      </c>
      <c r="N14" s="63">
        <v>0</v>
      </c>
      <c r="O14" s="63">
        <v>54335</v>
      </c>
      <c r="P14" s="63">
        <v>0</v>
      </c>
      <c r="Q14" s="63">
        <v>2747</v>
      </c>
      <c r="R14" s="63">
        <v>110370</v>
      </c>
    </row>
    <row r="15" spans="1:18" ht="15.75">
      <c r="A15" s="41" t="s">
        <v>113</v>
      </c>
      <c r="B15" s="24">
        <f t="shared" si="2"/>
        <v>283375</v>
      </c>
      <c r="C15" s="63">
        <v>140476</v>
      </c>
      <c r="D15" s="63">
        <v>31493</v>
      </c>
      <c r="E15" s="63">
        <v>0</v>
      </c>
      <c r="F15" s="63">
        <v>109430</v>
      </c>
      <c r="G15" s="63">
        <v>261</v>
      </c>
      <c r="H15" s="63">
        <v>1715</v>
      </c>
      <c r="J15" s="41" t="s">
        <v>113</v>
      </c>
      <c r="K15" s="24">
        <f t="shared" si="3"/>
        <v>283375</v>
      </c>
      <c r="L15" s="24">
        <f t="shared" si="4"/>
        <v>237894</v>
      </c>
      <c r="M15" s="63">
        <v>235510</v>
      </c>
      <c r="N15" s="63">
        <v>0</v>
      </c>
      <c r="O15" s="63">
        <v>0</v>
      </c>
      <c r="P15" s="63">
        <v>0</v>
      </c>
      <c r="Q15" s="63">
        <v>2384</v>
      </c>
      <c r="R15" s="63">
        <v>45481</v>
      </c>
    </row>
    <row r="16" spans="1:18" ht="15.75">
      <c r="A16" s="41" t="s">
        <v>114</v>
      </c>
      <c r="B16" s="24">
        <f t="shared" si="2"/>
        <v>585591</v>
      </c>
      <c r="C16" s="63">
        <v>42046</v>
      </c>
      <c r="D16" s="63">
        <v>1738</v>
      </c>
      <c r="E16" s="63">
        <v>0</v>
      </c>
      <c r="F16" s="63">
        <v>528339</v>
      </c>
      <c r="G16" s="63">
        <v>8579</v>
      </c>
      <c r="H16" s="63">
        <v>4889</v>
      </c>
      <c r="J16" s="41" t="s">
        <v>114</v>
      </c>
      <c r="K16" s="24">
        <f t="shared" si="3"/>
        <v>585591</v>
      </c>
      <c r="L16" s="24">
        <f t="shared" si="4"/>
        <v>524125</v>
      </c>
      <c r="M16" s="63">
        <v>510412</v>
      </c>
      <c r="N16" s="63">
        <v>0</v>
      </c>
      <c r="O16" s="63">
        <v>10000</v>
      </c>
      <c r="P16" s="63">
        <v>0</v>
      </c>
      <c r="Q16" s="63">
        <v>3713</v>
      </c>
      <c r="R16" s="63">
        <v>61466</v>
      </c>
    </row>
    <row r="17" spans="1:18" ht="15.75">
      <c r="A17" s="41" t="s">
        <v>115</v>
      </c>
      <c r="B17" s="24">
        <f t="shared" si="2"/>
        <v>196854</v>
      </c>
      <c r="C17" s="63">
        <v>12927</v>
      </c>
      <c r="D17" s="63">
        <v>30806</v>
      </c>
      <c r="E17" s="63">
        <v>0</v>
      </c>
      <c r="F17" s="63">
        <v>143892</v>
      </c>
      <c r="G17" s="63">
        <v>793</v>
      </c>
      <c r="H17" s="63">
        <v>8436</v>
      </c>
      <c r="J17" s="41" t="s">
        <v>115</v>
      </c>
      <c r="K17" s="24">
        <f t="shared" si="3"/>
        <v>196854</v>
      </c>
      <c r="L17" s="24">
        <f t="shared" si="4"/>
        <v>170492</v>
      </c>
      <c r="M17" s="63">
        <v>157799</v>
      </c>
      <c r="N17" s="63">
        <v>0</v>
      </c>
      <c r="O17" s="63">
        <v>10500</v>
      </c>
      <c r="P17" s="63">
        <v>0</v>
      </c>
      <c r="Q17" s="63">
        <v>2193</v>
      </c>
      <c r="R17" s="63">
        <v>26362</v>
      </c>
    </row>
    <row r="18" spans="1:18" ht="15.75">
      <c r="A18" s="41" t="s">
        <v>160</v>
      </c>
      <c r="B18" s="24">
        <f t="shared" si="2"/>
        <v>7026603</v>
      </c>
      <c r="C18" s="63">
        <v>320266</v>
      </c>
      <c r="D18" s="63">
        <v>1413285</v>
      </c>
      <c r="E18" s="63">
        <v>0</v>
      </c>
      <c r="F18" s="63">
        <v>4924842</v>
      </c>
      <c r="G18" s="63">
        <v>75167</v>
      </c>
      <c r="H18" s="63">
        <v>293043</v>
      </c>
      <c r="J18" s="41" t="s">
        <v>160</v>
      </c>
      <c r="K18" s="24">
        <f t="shared" si="3"/>
        <v>7026603</v>
      </c>
      <c r="L18" s="24">
        <f t="shared" si="4"/>
        <v>6348947</v>
      </c>
      <c r="M18" s="63">
        <v>5285550</v>
      </c>
      <c r="N18" s="63">
        <v>0</v>
      </c>
      <c r="O18" s="63">
        <v>861601</v>
      </c>
      <c r="P18" s="63">
        <v>90000</v>
      </c>
      <c r="Q18" s="63">
        <v>111796</v>
      </c>
      <c r="R18" s="63">
        <v>677656</v>
      </c>
    </row>
    <row r="19" spans="1:18" ht="15.75">
      <c r="A19" s="41" t="s">
        <v>116</v>
      </c>
      <c r="B19" s="24">
        <f t="shared" si="2"/>
        <v>319823</v>
      </c>
      <c r="C19" s="63">
        <v>7844</v>
      </c>
      <c r="D19" s="63">
        <v>40313</v>
      </c>
      <c r="E19" s="63">
        <v>0</v>
      </c>
      <c r="F19" s="63">
        <v>256099</v>
      </c>
      <c r="G19" s="63">
        <v>5264</v>
      </c>
      <c r="H19" s="63">
        <v>10303</v>
      </c>
      <c r="J19" s="41" t="s">
        <v>116</v>
      </c>
      <c r="K19" s="24">
        <f t="shared" si="3"/>
        <v>319823</v>
      </c>
      <c r="L19" s="24">
        <f t="shared" si="4"/>
        <v>289807</v>
      </c>
      <c r="M19" s="63">
        <v>277704</v>
      </c>
      <c r="N19" s="63">
        <v>0</v>
      </c>
      <c r="O19" s="63">
        <v>8759</v>
      </c>
      <c r="P19" s="63">
        <v>0</v>
      </c>
      <c r="Q19" s="63">
        <v>3344</v>
      </c>
      <c r="R19" s="63">
        <v>30016</v>
      </c>
    </row>
    <row r="20" spans="1:18" ht="15.75">
      <c r="A20" s="41" t="s">
        <v>117</v>
      </c>
      <c r="B20" s="24">
        <f t="shared" si="2"/>
        <v>19506</v>
      </c>
      <c r="C20" s="63">
        <v>1638</v>
      </c>
      <c r="D20" s="63">
        <v>8352</v>
      </c>
      <c r="E20" s="63">
        <v>0</v>
      </c>
      <c r="F20" s="63">
        <v>8574</v>
      </c>
      <c r="G20" s="63">
        <v>334</v>
      </c>
      <c r="H20" s="63">
        <v>608</v>
      </c>
      <c r="J20" s="41" t="s">
        <v>117</v>
      </c>
      <c r="K20" s="24">
        <f t="shared" si="3"/>
        <v>19506</v>
      </c>
      <c r="L20" s="24">
        <f t="shared" si="4"/>
        <v>17676</v>
      </c>
      <c r="M20" s="63">
        <v>17657</v>
      </c>
      <c r="N20" s="63">
        <v>0</v>
      </c>
      <c r="O20" s="63">
        <v>0</v>
      </c>
      <c r="P20" s="63">
        <v>0</v>
      </c>
      <c r="Q20" s="63">
        <v>19</v>
      </c>
      <c r="R20" s="63">
        <v>1830</v>
      </c>
    </row>
    <row r="21" spans="1:18" ht="15.75">
      <c r="A21" s="41" t="s">
        <v>118</v>
      </c>
      <c r="B21" s="24">
        <f t="shared" si="2"/>
        <v>124471</v>
      </c>
      <c r="C21" s="63">
        <v>4978</v>
      </c>
      <c r="D21" s="63">
        <v>37803</v>
      </c>
      <c r="E21" s="63">
        <v>1694</v>
      </c>
      <c r="F21" s="63">
        <v>73999</v>
      </c>
      <c r="G21" s="63">
        <v>2484</v>
      </c>
      <c r="H21" s="63">
        <v>3513</v>
      </c>
      <c r="J21" s="41" t="s">
        <v>118</v>
      </c>
      <c r="K21" s="24">
        <f t="shared" si="3"/>
        <v>124471</v>
      </c>
      <c r="L21" s="24">
        <f t="shared" si="4"/>
        <v>114843</v>
      </c>
      <c r="M21" s="63">
        <v>109542</v>
      </c>
      <c r="N21" s="63">
        <v>0</v>
      </c>
      <c r="O21" s="63">
        <v>5000</v>
      </c>
      <c r="P21" s="63">
        <v>0</v>
      </c>
      <c r="Q21" s="63">
        <v>301</v>
      </c>
      <c r="R21" s="63">
        <v>9628</v>
      </c>
    </row>
    <row r="22" spans="1:18" ht="15.75">
      <c r="A22" s="41" t="s">
        <v>121</v>
      </c>
      <c r="B22" s="24">
        <f t="shared" si="2"/>
        <v>442221</v>
      </c>
      <c r="C22" s="63">
        <v>30507</v>
      </c>
      <c r="D22" s="63">
        <v>128993</v>
      </c>
      <c r="E22" s="63">
        <v>0</v>
      </c>
      <c r="F22" s="63">
        <v>273365</v>
      </c>
      <c r="G22" s="63">
        <v>2843</v>
      </c>
      <c r="H22" s="63">
        <v>6513</v>
      </c>
      <c r="J22" s="41" t="s">
        <v>121</v>
      </c>
      <c r="K22" s="24">
        <f t="shared" si="3"/>
        <v>442221</v>
      </c>
      <c r="L22" s="24">
        <f t="shared" si="4"/>
        <v>408957</v>
      </c>
      <c r="M22" s="63">
        <v>408371</v>
      </c>
      <c r="N22" s="63">
        <v>0</v>
      </c>
      <c r="O22" s="63">
        <v>0</v>
      </c>
      <c r="P22" s="63">
        <v>0</v>
      </c>
      <c r="Q22" s="63">
        <v>586</v>
      </c>
      <c r="R22" s="63">
        <v>33264</v>
      </c>
    </row>
    <row r="23" spans="1:18" ht="15.75">
      <c r="A23" s="41" t="s">
        <v>122</v>
      </c>
      <c r="B23" s="24">
        <f t="shared" si="2"/>
        <v>232863</v>
      </c>
      <c r="C23" s="63">
        <v>11844</v>
      </c>
      <c r="D23" s="63">
        <v>23996</v>
      </c>
      <c r="E23" s="63">
        <v>0</v>
      </c>
      <c r="F23" s="63">
        <v>179087</v>
      </c>
      <c r="G23" s="63">
        <v>5266</v>
      </c>
      <c r="H23" s="63">
        <v>12670</v>
      </c>
      <c r="J23" s="41" t="s">
        <v>122</v>
      </c>
      <c r="K23" s="24">
        <f t="shared" si="3"/>
        <v>232863</v>
      </c>
      <c r="L23" s="24">
        <f t="shared" si="4"/>
        <v>212134</v>
      </c>
      <c r="M23" s="63">
        <v>207398</v>
      </c>
      <c r="N23" s="63">
        <v>0</v>
      </c>
      <c r="O23" s="63">
        <v>0</v>
      </c>
      <c r="P23" s="63">
        <v>0</v>
      </c>
      <c r="Q23" s="63">
        <v>4736</v>
      </c>
      <c r="R23" s="63">
        <v>20729</v>
      </c>
    </row>
    <row r="24" spans="1:18" ht="15.75">
      <c r="A24" s="41" t="s">
        <v>123</v>
      </c>
      <c r="B24" s="24">
        <f t="shared" si="2"/>
        <v>68098</v>
      </c>
      <c r="C24" s="63">
        <v>4783</v>
      </c>
      <c r="D24" s="63">
        <v>28369</v>
      </c>
      <c r="E24" s="63">
        <v>0</v>
      </c>
      <c r="F24" s="63">
        <v>32714</v>
      </c>
      <c r="G24" s="63">
        <v>961</v>
      </c>
      <c r="H24" s="63">
        <v>1271</v>
      </c>
      <c r="J24" s="41" t="s">
        <v>123</v>
      </c>
      <c r="K24" s="24">
        <f t="shared" si="3"/>
        <v>68098</v>
      </c>
      <c r="L24" s="24">
        <f t="shared" si="4"/>
        <v>61965</v>
      </c>
      <c r="M24" s="63">
        <v>61638</v>
      </c>
      <c r="N24" s="63">
        <v>0</v>
      </c>
      <c r="O24" s="63">
        <v>0</v>
      </c>
      <c r="P24" s="63">
        <v>0</v>
      </c>
      <c r="Q24" s="63">
        <v>327</v>
      </c>
      <c r="R24" s="63">
        <v>6133</v>
      </c>
    </row>
    <row r="25" spans="1:18" ht="15.75">
      <c r="A25" s="41" t="s">
        <v>124</v>
      </c>
      <c r="B25" s="24">
        <f t="shared" si="2"/>
        <v>686340</v>
      </c>
      <c r="C25" s="63">
        <v>18693</v>
      </c>
      <c r="D25" s="63">
        <v>150541</v>
      </c>
      <c r="E25" s="63">
        <v>0</v>
      </c>
      <c r="F25" s="63">
        <v>505914</v>
      </c>
      <c r="G25" s="63">
        <v>2072</v>
      </c>
      <c r="H25" s="63">
        <v>9120</v>
      </c>
      <c r="J25" s="41" t="s">
        <v>124</v>
      </c>
      <c r="K25" s="24">
        <f t="shared" si="3"/>
        <v>686340</v>
      </c>
      <c r="L25" s="24">
        <f t="shared" si="4"/>
        <v>615173</v>
      </c>
      <c r="M25" s="63">
        <v>572672</v>
      </c>
      <c r="N25" s="63">
        <v>0</v>
      </c>
      <c r="O25" s="63">
        <v>37500</v>
      </c>
      <c r="P25" s="63">
        <v>0</v>
      </c>
      <c r="Q25" s="63">
        <v>5001</v>
      </c>
      <c r="R25" s="63">
        <v>71167</v>
      </c>
    </row>
    <row r="26" spans="1:18" ht="15.75">
      <c r="A26" s="41" t="s">
        <v>125</v>
      </c>
      <c r="B26" s="24">
        <f t="shared" si="2"/>
        <v>3436</v>
      </c>
      <c r="C26" s="63">
        <v>3435</v>
      </c>
      <c r="D26" s="63">
        <v>0</v>
      </c>
      <c r="E26" s="63">
        <v>0</v>
      </c>
      <c r="F26" s="63">
        <v>0</v>
      </c>
      <c r="G26" s="63">
        <v>0</v>
      </c>
      <c r="H26" s="63">
        <v>1</v>
      </c>
      <c r="J26" s="41" t="s">
        <v>125</v>
      </c>
      <c r="K26" s="24">
        <f t="shared" si="3"/>
        <v>3436</v>
      </c>
      <c r="L26" s="24">
        <f t="shared" si="4"/>
        <v>501</v>
      </c>
      <c r="M26" s="63">
        <v>500</v>
      </c>
      <c r="N26" s="63">
        <v>0</v>
      </c>
      <c r="O26" s="63">
        <v>0</v>
      </c>
      <c r="P26" s="63">
        <v>0</v>
      </c>
      <c r="Q26" s="63">
        <v>1</v>
      </c>
      <c r="R26" s="63">
        <v>2935</v>
      </c>
    </row>
    <row r="27" spans="1:18" ht="15.75">
      <c r="A27" s="41" t="s">
        <v>126</v>
      </c>
      <c r="B27" s="24">
        <f t="shared" si="2"/>
        <v>288556</v>
      </c>
      <c r="C27" s="63">
        <v>15745</v>
      </c>
      <c r="D27" s="63">
        <v>9543</v>
      </c>
      <c r="E27" s="63">
        <v>0</v>
      </c>
      <c r="F27" s="63">
        <v>253737</v>
      </c>
      <c r="G27" s="63">
        <v>2963</v>
      </c>
      <c r="H27" s="63">
        <v>6568</v>
      </c>
      <c r="J27" s="41" t="s">
        <v>126</v>
      </c>
      <c r="K27" s="24">
        <f aca="true" t="shared" si="5" ref="K27:K50">+L27+R27</f>
        <v>288556</v>
      </c>
      <c r="L27" s="24">
        <f aca="true" t="shared" si="6" ref="L27:L50">SUM(M27:Q27)</f>
        <v>261708</v>
      </c>
      <c r="M27" s="63">
        <v>218551</v>
      </c>
      <c r="N27" s="63">
        <v>0</v>
      </c>
      <c r="O27" s="63">
        <v>41000</v>
      </c>
      <c r="P27" s="63">
        <v>0</v>
      </c>
      <c r="Q27" s="63">
        <v>2157</v>
      </c>
      <c r="R27" s="63">
        <v>26848</v>
      </c>
    </row>
    <row r="28" spans="1:18" ht="15.75">
      <c r="A28" s="41" t="s">
        <v>127</v>
      </c>
      <c r="B28" s="24">
        <f t="shared" si="2"/>
        <v>872962</v>
      </c>
      <c r="C28" s="63">
        <v>94050</v>
      </c>
      <c r="D28" s="63">
        <v>43833</v>
      </c>
      <c r="E28" s="63">
        <v>781</v>
      </c>
      <c r="F28" s="63">
        <v>705097</v>
      </c>
      <c r="G28" s="63">
        <v>6356</v>
      </c>
      <c r="H28" s="63">
        <v>22845</v>
      </c>
      <c r="J28" s="41" t="s">
        <v>127</v>
      </c>
      <c r="K28" s="24">
        <f t="shared" si="5"/>
        <v>872962</v>
      </c>
      <c r="L28" s="24">
        <f t="shared" si="6"/>
        <v>787500</v>
      </c>
      <c r="M28" s="63">
        <v>630530</v>
      </c>
      <c r="N28" s="63">
        <v>0</v>
      </c>
      <c r="O28" s="63">
        <v>150000</v>
      </c>
      <c r="P28" s="63">
        <v>0</v>
      </c>
      <c r="Q28" s="63">
        <v>6970</v>
      </c>
      <c r="R28" s="63">
        <v>85462</v>
      </c>
    </row>
    <row r="29" spans="1:18" ht="15.75">
      <c r="A29" s="41" t="s">
        <v>129</v>
      </c>
      <c r="B29" s="24">
        <f t="shared" si="2"/>
        <v>549121</v>
      </c>
      <c r="C29" s="63">
        <v>30249</v>
      </c>
      <c r="D29" s="63">
        <v>89391</v>
      </c>
      <c r="E29" s="63">
        <v>0</v>
      </c>
      <c r="F29" s="63">
        <v>420840</v>
      </c>
      <c r="G29" s="63">
        <v>1877</v>
      </c>
      <c r="H29" s="63">
        <v>6764</v>
      </c>
      <c r="J29" s="41" t="s">
        <v>129</v>
      </c>
      <c r="K29" s="24">
        <f t="shared" si="5"/>
        <v>549121</v>
      </c>
      <c r="L29" s="24">
        <f t="shared" si="6"/>
        <v>493632</v>
      </c>
      <c r="M29" s="63">
        <v>476628</v>
      </c>
      <c r="N29" s="63">
        <v>0</v>
      </c>
      <c r="O29" s="63">
        <v>15000</v>
      </c>
      <c r="P29" s="63">
        <v>0</v>
      </c>
      <c r="Q29" s="63">
        <v>2004</v>
      </c>
      <c r="R29" s="63">
        <v>55489</v>
      </c>
    </row>
    <row r="30" spans="1:18" ht="15.75">
      <c r="A30" s="41" t="s">
        <v>130</v>
      </c>
      <c r="B30" s="24">
        <f t="shared" si="2"/>
        <v>160941</v>
      </c>
      <c r="C30" s="63">
        <v>10246</v>
      </c>
      <c r="D30" s="63">
        <v>9071</v>
      </c>
      <c r="E30" s="63">
        <v>0</v>
      </c>
      <c r="F30" s="63">
        <v>136666</v>
      </c>
      <c r="G30" s="63">
        <v>2087</v>
      </c>
      <c r="H30" s="63">
        <v>2871</v>
      </c>
      <c r="J30" s="41" t="s">
        <v>130</v>
      </c>
      <c r="K30" s="24">
        <f t="shared" si="5"/>
        <v>160941</v>
      </c>
      <c r="L30" s="24">
        <f t="shared" si="6"/>
        <v>142971</v>
      </c>
      <c r="M30" s="63">
        <v>122617</v>
      </c>
      <c r="N30" s="63">
        <v>0</v>
      </c>
      <c r="O30" s="63">
        <v>19500</v>
      </c>
      <c r="P30" s="63">
        <v>0</v>
      </c>
      <c r="Q30" s="63">
        <v>854</v>
      </c>
      <c r="R30" s="63">
        <v>17970</v>
      </c>
    </row>
    <row r="31" spans="1:18" ht="15.75">
      <c r="A31" s="41" t="s">
        <v>131</v>
      </c>
      <c r="B31" s="24">
        <f t="shared" si="2"/>
        <v>470549</v>
      </c>
      <c r="C31" s="63">
        <v>20964</v>
      </c>
      <c r="D31" s="63">
        <v>65397</v>
      </c>
      <c r="E31" s="63">
        <v>379</v>
      </c>
      <c r="F31" s="63">
        <v>377553</v>
      </c>
      <c r="G31" s="63">
        <v>1778</v>
      </c>
      <c r="H31" s="63">
        <v>4478</v>
      </c>
      <c r="J31" s="41" t="s">
        <v>131</v>
      </c>
      <c r="K31" s="24">
        <f t="shared" si="5"/>
        <v>470549</v>
      </c>
      <c r="L31" s="24">
        <f t="shared" si="6"/>
        <v>416351</v>
      </c>
      <c r="M31" s="63">
        <v>395529</v>
      </c>
      <c r="N31" s="63">
        <v>0</v>
      </c>
      <c r="O31" s="63">
        <v>20000</v>
      </c>
      <c r="P31" s="63">
        <v>0</v>
      </c>
      <c r="Q31" s="63">
        <v>822</v>
      </c>
      <c r="R31" s="63">
        <v>54198</v>
      </c>
    </row>
    <row r="32" spans="1:18" ht="15.75">
      <c r="A32" s="41" t="s">
        <v>237</v>
      </c>
      <c r="B32" s="24">
        <f t="shared" si="2"/>
        <v>482867</v>
      </c>
      <c r="C32" s="63">
        <v>20698</v>
      </c>
      <c r="D32" s="63">
        <v>120989</v>
      </c>
      <c r="E32" s="63">
        <v>0</v>
      </c>
      <c r="F32" s="63">
        <v>318760</v>
      </c>
      <c r="G32" s="63">
        <v>1502</v>
      </c>
      <c r="H32" s="63">
        <v>20918</v>
      </c>
      <c r="J32" s="41" t="s">
        <v>237</v>
      </c>
      <c r="K32" s="24">
        <f t="shared" si="5"/>
        <v>482867</v>
      </c>
      <c r="L32" s="24">
        <f t="shared" si="6"/>
        <v>425252</v>
      </c>
      <c r="M32" s="63">
        <v>381764</v>
      </c>
      <c r="N32" s="63">
        <v>0</v>
      </c>
      <c r="O32" s="63">
        <v>39276</v>
      </c>
      <c r="P32" s="63">
        <v>0</v>
      </c>
      <c r="Q32" s="63">
        <v>4212</v>
      </c>
      <c r="R32" s="63">
        <v>57615</v>
      </c>
    </row>
    <row r="33" spans="1:18" ht="15.75">
      <c r="A33" s="41" t="s">
        <v>132</v>
      </c>
      <c r="B33" s="24">
        <f t="shared" si="2"/>
        <v>380028</v>
      </c>
      <c r="C33" s="63">
        <v>47464</v>
      </c>
      <c r="D33" s="63">
        <v>330634</v>
      </c>
      <c r="E33" s="63">
        <v>0</v>
      </c>
      <c r="F33" s="63">
        <v>0</v>
      </c>
      <c r="G33" s="63">
        <v>0</v>
      </c>
      <c r="H33" s="63">
        <v>1930</v>
      </c>
      <c r="J33" s="41" t="s">
        <v>132</v>
      </c>
      <c r="K33" s="24">
        <f t="shared" si="5"/>
        <v>380028</v>
      </c>
      <c r="L33" s="24">
        <f t="shared" si="6"/>
        <v>347230</v>
      </c>
      <c r="M33" s="63">
        <v>329455</v>
      </c>
      <c r="N33" s="63">
        <v>0</v>
      </c>
      <c r="O33" s="63">
        <v>17668</v>
      </c>
      <c r="P33" s="63">
        <v>0</v>
      </c>
      <c r="Q33" s="63">
        <v>107</v>
      </c>
      <c r="R33" s="63">
        <v>32798</v>
      </c>
    </row>
    <row r="34" spans="1:18" ht="15.75">
      <c r="A34" s="41" t="s">
        <v>133</v>
      </c>
      <c r="B34" s="24">
        <f t="shared" si="2"/>
        <v>541207</v>
      </c>
      <c r="C34" s="63">
        <v>3333</v>
      </c>
      <c r="D34" s="63">
        <v>13866</v>
      </c>
      <c r="E34" s="63">
        <v>32169</v>
      </c>
      <c r="F34" s="63">
        <v>469325</v>
      </c>
      <c r="G34" s="63">
        <v>13781</v>
      </c>
      <c r="H34" s="63">
        <v>8733</v>
      </c>
      <c r="J34" s="41" t="s">
        <v>133</v>
      </c>
      <c r="K34" s="24">
        <f t="shared" si="5"/>
        <v>541207</v>
      </c>
      <c r="L34" s="24">
        <f t="shared" si="6"/>
        <v>484221</v>
      </c>
      <c r="M34" s="63">
        <v>397564</v>
      </c>
      <c r="N34" s="63">
        <v>0</v>
      </c>
      <c r="O34" s="63">
        <v>83767</v>
      </c>
      <c r="P34" s="63">
        <v>0</v>
      </c>
      <c r="Q34" s="63">
        <v>2890</v>
      </c>
      <c r="R34" s="63">
        <v>56986</v>
      </c>
    </row>
    <row r="35" spans="1:18" ht="15.75">
      <c r="A35" s="41" t="s">
        <v>134</v>
      </c>
      <c r="B35" s="24">
        <f t="shared" si="2"/>
        <v>1849106</v>
      </c>
      <c r="C35" s="63">
        <v>672583</v>
      </c>
      <c r="D35" s="63">
        <v>344980</v>
      </c>
      <c r="E35" s="63">
        <v>0</v>
      </c>
      <c r="F35" s="63">
        <v>816934</v>
      </c>
      <c r="G35" s="63">
        <v>2961</v>
      </c>
      <c r="H35" s="63">
        <v>11648</v>
      </c>
      <c r="J35" s="41" t="s">
        <v>134</v>
      </c>
      <c r="K35" s="24">
        <f t="shared" si="5"/>
        <v>1849106</v>
      </c>
      <c r="L35" s="24">
        <f t="shared" si="6"/>
        <v>1710156</v>
      </c>
      <c r="M35" s="63">
        <v>1620036</v>
      </c>
      <c r="N35" s="63">
        <v>0</v>
      </c>
      <c r="O35" s="63">
        <v>88300</v>
      </c>
      <c r="P35" s="63">
        <v>0</v>
      </c>
      <c r="Q35" s="63">
        <v>1820</v>
      </c>
      <c r="R35" s="63">
        <v>138950</v>
      </c>
    </row>
    <row r="36" spans="1:18" ht="15.75">
      <c r="A36" s="41" t="s">
        <v>135</v>
      </c>
      <c r="B36" s="24">
        <f t="shared" si="2"/>
        <v>495283</v>
      </c>
      <c r="C36" s="63">
        <v>70450</v>
      </c>
      <c r="D36" s="63">
        <v>107265</v>
      </c>
      <c r="E36" s="63">
        <v>0</v>
      </c>
      <c r="F36" s="63">
        <v>286800</v>
      </c>
      <c r="G36" s="63">
        <v>6306</v>
      </c>
      <c r="H36" s="63">
        <v>24462</v>
      </c>
      <c r="J36" s="41" t="s">
        <v>135</v>
      </c>
      <c r="K36" s="24">
        <f t="shared" si="5"/>
        <v>495283</v>
      </c>
      <c r="L36" s="24">
        <f t="shared" si="6"/>
        <v>443445</v>
      </c>
      <c r="M36" s="63">
        <v>437283</v>
      </c>
      <c r="N36" s="63">
        <v>0</v>
      </c>
      <c r="O36" s="63">
        <v>0</v>
      </c>
      <c r="P36" s="63">
        <v>0</v>
      </c>
      <c r="Q36" s="63">
        <v>6162</v>
      </c>
      <c r="R36" s="63">
        <v>51838</v>
      </c>
    </row>
    <row r="37" spans="1:18" ht="15.75">
      <c r="A37" s="41" t="s">
        <v>136</v>
      </c>
      <c r="B37" s="24">
        <f t="shared" si="2"/>
        <v>1362071</v>
      </c>
      <c r="C37" s="63">
        <v>15681</v>
      </c>
      <c r="D37" s="63">
        <v>337808</v>
      </c>
      <c r="E37" s="63">
        <v>0</v>
      </c>
      <c r="F37" s="63">
        <v>935767</v>
      </c>
      <c r="G37" s="63">
        <v>14752</v>
      </c>
      <c r="H37" s="63">
        <v>58063</v>
      </c>
      <c r="J37" s="41" t="s">
        <v>136</v>
      </c>
      <c r="K37" s="24">
        <f t="shared" si="5"/>
        <v>1362071</v>
      </c>
      <c r="L37" s="24">
        <f t="shared" si="6"/>
        <v>1238015</v>
      </c>
      <c r="M37" s="63">
        <v>972436</v>
      </c>
      <c r="N37" s="63">
        <v>0</v>
      </c>
      <c r="O37" s="63">
        <v>258500</v>
      </c>
      <c r="P37" s="63">
        <v>0</v>
      </c>
      <c r="Q37" s="63">
        <v>7079</v>
      </c>
      <c r="R37" s="63">
        <v>124056</v>
      </c>
    </row>
    <row r="38" spans="1:18" ht="15.75">
      <c r="A38" s="41" t="s">
        <v>172</v>
      </c>
      <c r="B38" s="24">
        <f t="shared" si="2"/>
        <v>1758446</v>
      </c>
      <c r="C38" s="63">
        <v>261231</v>
      </c>
      <c r="D38" s="63">
        <v>37585</v>
      </c>
      <c r="E38" s="63">
        <v>0</v>
      </c>
      <c r="F38" s="63">
        <v>1405304</v>
      </c>
      <c r="G38" s="63">
        <v>6268</v>
      </c>
      <c r="H38" s="63">
        <v>48058</v>
      </c>
      <c r="J38" s="41" t="s">
        <v>172</v>
      </c>
      <c r="K38" s="24">
        <f t="shared" si="5"/>
        <v>1758446</v>
      </c>
      <c r="L38" s="24">
        <f t="shared" si="6"/>
        <v>1483843</v>
      </c>
      <c r="M38" s="63">
        <v>1421525</v>
      </c>
      <c r="N38" s="63">
        <v>0</v>
      </c>
      <c r="O38" s="63">
        <v>42198</v>
      </c>
      <c r="P38" s="63">
        <v>0</v>
      </c>
      <c r="Q38" s="63">
        <v>20120</v>
      </c>
      <c r="R38" s="63">
        <v>274603</v>
      </c>
    </row>
    <row r="39" spans="1:18" ht="15.75">
      <c r="A39" s="41" t="s">
        <v>137</v>
      </c>
      <c r="B39" s="24">
        <f t="shared" si="2"/>
        <v>3651783</v>
      </c>
      <c r="C39" s="63">
        <v>540400</v>
      </c>
      <c r="D39" s="63">
        <v>253582</v>
      </c>
      <c r="E39" s="63">
        <v>7</v>
      </c>
      <c r="F39" s="63">
        <v>2480418</v>
      </c>
      <c r="G39" s="63">
        <v>24918</v>
      </c>
      <c r="H39" s="63">
        <v>352458</v>
      </c>
      <c r="J39" s="41" t="s">
        <v>137</v>
      </c>
      <c r="K39" s="24">
        <f t="shared" si="5"/>
        <v>3651783</v>
      </c>
      <c r="L39" s="24">
        <f t="shared" si="6"/>
        <v>3045210</v>
      </c>
      <c r="M39" s="63">
        <v>2760953</v>
      </c>
      <c r="N39" s="63">
        <v>0</v>
      </c>
      <c r="O39" s="63">
        <v>275101</v>
      </c>
      <c r="P39" s="63">
        <v>0</v>
      </c>
      <c r="Q39" s="63">
        <v>9156</v>
      </c>
      <c r="R39" s="63">
        <v>606573</v>
      </c>
    </row>
    <row r="40" spans="1:18" ht="15.75">
      <c r="A40" s="41" t="s">
        <v>138</v>
      </c>
      <c r="B40" s="24">
        <f t="shared" si="2"/>
        <v>348642</v>
      </c>
      <c r="C40" s="63">
        <v>130504</v>
      </c>
      <c r="D40" s="63">
        <v>1060</v>
      </c>
      <c r="E40" s="63">
        <v>0</v>
      </c>
      <c r="F40" s="63">
        <v>211846</v>
      </c>
      <c r="G40" s="63">
        <v>2423</v>
      </c>
      <c r="H40" s="63">
        <v>2809</v>
      </c>
      <c r="J40" s="41" t="s">
        <v>138</v>
      </c>
      <c r="K40" s="24">
        <f t="shared" si="5"/>
        <v>348642</v>
      </c>
      <c r="L40" s="24">
        <f t="shared" si="6"/>
        <v>304392</v>
      </c>
      <c r="M40" s="63">
        <v>297093</v>
      </c>
      <c r="N40" s="63">
        <v>0</v>
      </c>
      <c r="O40" s="63">
        <v>3000</v>
      </c>
      <c r="P40" s="63">
        <v>0</v>
      </c>
      <c r="Q40" s="63">
        <v>4299</v>
      </c>
      <c r="R40" s="63">
        <v>44250</v>
      </c>
    </row>
    <row r="41" spans="1:18" ht="15.75">
      <c r="A41" s="41" t="s">
        <v>238</v>
      </c>
      <c r="B41" s="24">
        <f t="shared" si="2"/>
        <v>880419</v>
      </c>
      <c r="C41" s="63">
        <v>20837</v>
      </c>
      <c r="D41" s="63">
        <v>236537</v>
      </c>
      <c r="E41" s="63">
        <v>1150</v>
      </c>
      <c r="F41" s="63">
        <v>573724</v>
      </c>
      <c r="G41" s="63">
        <v>16117</v>
      </c>
      <c r="H41" s="63">
        <v>32054</v>
      </c>
      <c r="J41" s="41" t="s">
        <v>238</v>
      </c>
      <c r="K41" s="24">
        <f t="shared" si="5"/>
        <v>880419</v>
      </c>
      <c r="L41" s="24">
        <f t="shared" si="6"/>
        <v>808648</v>
      </c>
      <c r="M41" s="63">
        <v>729380</v>
      </c>
      <c r="N41" s="63">
        <v>0</v>
      </c>
      <c r="O41" s="63">
        <v>73888</v>
      </c>
      <c r="P41" s="63">
        <v>0</v>
      </c>
      <c r="Q41" s="63">
        <v>5380</v>
      </c>
      <c r="R41" s="63">
        <v>71771</v>
      </c>
    </row>
    <row r="42" spans="1:18" ht="15.75">
      <c r="A42" s="41" t="s">
        <v>140</v>
      </c>
      <c r="B42" s="24">
        <f t="shared" si="2"/>
        <v>41680</v>
      </c>
      <c r="C42" s="63">
        <v>5017</v>
      </c>
      <c r="D42" s="63">
        <v>36215</v>
      </c>
      <c r="E42" s="63">
        <v>270</v>
      </c>
      <c r="F42" s="63">
        <v>0</v>
      </c>
      <c r="G42" s="63">
        <v>0</v>
      </c>
      <c r="H42" s="63">
        <v>178</v>
      </c>
      <c r="J42" s="41" t="s">
        <v>140</v>
      </c>
      <c r="K42" s="24">
        <f t="shared" si="5"/>
        <v>41680</v>
      </c>
      <c r="L42" s="24">
        <f t="shared" si="6"/>
        <v>33741</v>
      </c>
      <c r="M42" s="63">
        <v>33351</v>
      </c>
      <c r="N42" s="63">
        <v>0</v>
      </c>
      <c r="O42" s="63">
        <v>0</v>
      </c>
      <c r="P42" s="63">
        <v>0</v>
      </c>
      <c r="Q42" s="63">
        <v>390</v>
      </c>
      <c r="R42" s="63">
        <v>7939</v>
      </c>
    </row>
    <row r="43" spans="1:18" ht="15.75">
      <c r="A43" s="41" t="s">
        <v>141</v>
      </c>
      <c r="B43" s="24">
        <f t="shared" si="2"/>
        <v>216702</v>
      </c>
      <c r="C43" s="63">
        <v>188818</v>
      </c>
      <c r="D43" s="63">
        <v>27286</v>
      </c>
      <c r="E43" s="63">
        <v>301</v>
      </c>
      <c r="F43" s="63">
        <v>0</v>
      </c>
      <c r="G43" s="63">
        <v>0</v>
      </c>
      <c r="H43" s="63">
        <v>297</v>
      </c>
      <c r="J43" s="41" t="s">
        <v>141</v>
      </c>
      <c r="K43" s="24">
        <f t="shared" si="5"/>
        <v>216702</v>
      </c>
      <c r="L43" s="24">
        <f t="shared" si="6"/>
        <v>199856</v>
      </c>
      <c r="M43" s="63">
        <v>199066</v>
      </c>
      <c r="N43" s="63">
        <v>0</v>
      </c>
      <c r="O43" s="63">
        <v>0</v>
      </c>
      <c r="P43" s="63">
        <v>0</v>
      </c>
      <c r="Q43" s="63">
        <v>790</v>
      </c>
      <c r="R43" s="63">
        <v>16846</v>
      </c>
    </row>
    <row r="44" spans="1:18" ht="15.75">
      <c r="A44" s="41" t="s">
        <v>143</v>
      </c>
      <c r="B44" s="24">
        <f t="shared" si="2"/>
        <v>293396</v>
      </c>
      <c r="C44" s="63">
        <v>38106</v>
      </c>
      <c r="D44" s="63">
        <v>2802</v>
      </c>
      <c r="E44" s="63">
        <v>0</v>
      </c>
      <c r="F44" s="63">
        <v>247058</v>
      </c>
      <c r="G44" s="63">
        <v>379</v>
      </c>
      <c r="H44" s="63">
        <v>5051</v>
      </c>
      <c r="J44" s="41" t="s">
        <v>143</v>
      </c>
      <c r="K44" s="24">
        <f t="shared" si="5"/>
        <v>293396</v>
      </c>
      <c r="L44" s="24">
        <f t="shared" si="6"/>
        <v>263921</v>
      </c>
      <c r="M44" s="63">
        <v>257358</v>
      </c>
      <c r="N44" s="63">
        <v>0</v>
      </c>
      <c r="O44" s="63">
        <v>5250</v>
      </c>
      <c r="P44" s="63">
        <v>0</v>
      </c>
      <c r="Q44" s="63">
        <v>1313</v>
      </c>
      <c r="R44" s="63">
        <v>29475</v>
      </c>
    </row>
    <row r="45" spans="1:18" ht="15.75">
      <c r="A45" s="41" t="s">
        <v>144</v>
      </c>
      <c r="B45" s="24">
        <f t="shared" si="2"/>
        <v>1337405</v>
      </c>
      <c r="C45" s="63">
        <v>55135</v>
      </c>
      <c r="D45" s="63">
        <v>46979</v>
      </c>
      <c r="E45" s="63">
        <v>0</v>
      </c>
      <c r="F45" s="63">
        <v>1214702</v>
      </c>
      <c r="G45" s="63">
        <v>9315</v>
      </c>
      <c r="H45" s="63">
        <v>11274</v>
      </c>
      <c r="J45" s="41" t="s">
        <v>144</v>
      </c>
      <c r="K45" s="24">
        <f t="shared" si="5"/>
        <v>1337405</v>
      </c>
      <c r="L45" s="24">
        <f t="shared" si="6"/>
        <v>1175846</v>
      </c>
      <c r="M45" s="63">
        <v>1167141</v>
      </c>
      <c r="N45" s="63">
        <v>0</v>
      </c>
      <c r="O45" s="63">
        <v>0</v>
      </c>
      <c r="P45" s="63">
        <v>0</v>
      </c>
      <c r="Q45" s="63">
        <v>8705</v>
      </c>
      <c r="R45" s="63">
        <v>161559</v>
      </c>
    </row>
    <row r="46" spans="1:18" ht="15.75">
      <c r="A46" s="41" t="s">
        <v>145</v>
      </c>
      <c r="B46" s="24">
        <f t="shared" si="2"/>
        <v>43119702</v>
      </c>
      <c r="C46" s="63">
        <v>457824</v>
      </c>
      <c r="D46" s="63">
        <v>8863657</v>
      </c>
      <c r="E46" s="63">
        <v>0</v>
      </c>
      <c r="F46" s="63">
        <v>32848856</v>
      </c>
      <c r="G46" s="63">
        <v>50368</v>
      </c>
      <c r="H46" s="63">
        <v>898997</v>
      </c>
      <c r="J46" s="41" t="s">
        <v>145</v>
      </c>
      <c r="K46" s="24">
        <f t="shared" si="5"/>
        <v>43119702</v>
      </c>
      <c r="L46" s="24">
        <f t="shared" si="6"/>
        <v>39088011</v>
      </c>
      <c r="M46" s="63">
        <v>33442086</v>
      </c>
      <c r="N46" s="63">
        <v>790000</v>
      </c>
      <c r="O46" s="63">
        <v>4195000</v>
      </c>
      <c r="P46" s="63">
        <v>257381</v>
      </c>
      <c r="Q46" s="63">
        <v>403544</v>
      </c>
      <c r="R46" s="63">
        <v>4031691</v>
      </c>
    </row>
    <row r="47" spans="1:18" ht="15.75">
      <c r="A47" s="41" t="s">
        <v>146</v>
      </c>
      <c r="B47" s="24">
        <f t="shared" si="2"/>
        <v>187522</v>
      </c>
      <c r="C47" s="63">
        <v>7434</v>
      </c>
      <c r="D47" s="63">
        <v>24844</v>
      </c>
      <c r="E47" s="63">
        <v>0</v>
      </c>
      <c r="F47" s="63">
        <v>152661</v>
      </c>
      <c r="G47" s="63">
        <v>287</v>
      </c>
      <c r="H47" s="63">
        <v>2296</v>
      </c>
      <c r="J47" s="41" t="s">
        <v>146</v>
      </c>
      <c r="K47" s="24">
        <f t="shared" si="5"/>
        <v>187522</v>
      </c>
      <c r="L47" s="24">
        <f t="shared" si="6"/>
        <v>167146</v>
      </c>
      <c r="M47" s="63">
        <v>166382</v>
      </c>
      <c r="N47" s="63">
        <v>0</v>
      </c>
      <c r="O47" s="63">
        <v>0</v>
      </c>
      <c r="P47" s="63">
        <v>0</v>
      </c>
      <c r="Q47" s="63">
        <v>764</v>
      </c>
      <c r="R47" s="63">
        <v>20376</v>
      </c>
    </row>
    <row r="48" spans="1:18" ht="15.75">
      <c r="A48" s="41" t="s">
        <v>148</v>
      </c>
      <c r="B48" s="24">
        <f t="shared" si="2"/>
        <v>665114</v>
      </c>
      <c r="C48" s="63">
        <v>89250</v>
      </c>
      <c r="D48" s="63">
        <v>191620</v>
      </c>
      <c r="E48" s="63">
        <v>0</v>
      </c>
      <c r="F48" s="63">
        <v>372166</v>
      </c>
      <c r="G48" s="63">
        <v>1825</v>
      </c>
      <c r="H48" s="63">
        <v>10253</v>
      </c>
      <c r="J48" s="41" t="s">
        <v>148</v>
      </c>
      <c r="K48" s="24">
        <f t="shared" si="5"/>
        <v>665114</v>
      </c>
      <c r="L48" s="24">
        <f t="shared" si="6"/>
        <v>553688</v>
      </c>
      <c r="M48" s="63">
        <v>549298</v>
      </c>
      <c r="N48" s="63">
        <v>0</v>
      </c>
      <c r="O48" s="63">
        <v>0</v>
      </c>
      <c r="P48" s="63">
        <v>0</v>
      </c>
      <c r="Q48" s="63">
        <v>4390</v>
      </c>
      <c r="R48" s="63">
        <v>111426</v>
      </c>
    </row>
    <row r="49" spans="1:18" ht="15.75">
      <c r="A49" s="41" t="s">
        <v>149</v>
      </c>
      <c r="B49" s="24">
        <f t="shared" si="2"/>
        <v>806624</v>
      </c>
      <c r="C49" s="63">
        <v>24539</v>
      </c>
      <c r="D49" s="63">
        <v>71709</v>
      </c>
      <c r="E49" s="63">
        <v>0</v>
      </c>
      <c r="F49" s="63">
        <v>675323</v>
      </c>
      <c r="G49" s="63">
        <v>2139</v>
      </c>
      <c r="H49" s="63">
        <v>32914</v>
      </c>
      <c r="J49" s="41" t="s">
        <v>149</v>
      </c>
      <c r="K49" s="24">
        <f t="shared" si="5"/>
        <v>806624</v>
      </c>
      <c r="L49" s="24">
        <f t="shared" si="6"/>
        <v>711623</v>
      </c>
      <c r="M49" s="63">
        <v>658736</v>
      </c>
      <c r="N49" s="63">
        <v>0</v>
      </c>
      <c r="O49" s="63">
        <v>48875</v>
      </c>
      <c r="P49" s="63">
        <v>0</v>
      </c>
      <c r="Q49" s="63">
        <v>4012</v>
      </c>
      <c r="R49" s="63">
        <v>95001</v>
      </c>
    </row>
    <row r="50" spans="1:18" ht="15.75">
      <c r="A50" s="41" t="s">
        <v>150</v>
      </c>
      <c r="B50" s="24">
        <f t="shared" si="2"/>
        <v>471190</v>
      </c>
      <c r="C50" s="63">
        <v>7546</v>
      </c>
      <c r="D50" s="63">
        <v>143805</v>
      </c>
      <c r="E50" s="63">
        <v>0</v>
      </c>
      <c r="F50" s="63">
        <v>291425</v>
      </c>
      <c r="G50" s="63">
        <v>3561</v>
      </c>
      <c r="H50" s="63">
        <v>24853</v>
      </c>
      <c r="J50" s="41" t="s">
        <v>150</v>
      </c>
      <c r="K50" s="24">
        <f t="shared" si="5"/>
        <v>471190</v>
      </c>
      <c r="L50" s="24">
        <f t="shared" si="6"/>
        <v>419447</v>
      </c>
      <c r="M50" s="63">
        <v>366074</v>
      </c>
      <c r="N50" s="63">
        <v>10339</v>
      </c>
      <c r="O50" s="63">
        <v>38636</v>
      </c>
      <c r="P50" s="63">
        <v>0</v>
      </c>
      <c r="Q50" s="63">
        <v>4398</v>
      </c>
      <c r="R50" s="63">
        <v>51743</v>
      </c>
    </row>
    <row r="51" spans="1:18" ht="15.75">
      <c r="A51" s="41" t="s">
        <v>152</v>
      </c>
      <c r="B51" s="24">
        <f t="shared" si="2"/>
        <v>96746</v>
      </c>
      <c r="C51" s="63">
        <v>6017</v>
      </c>
      <c r="D51" s="63">
        <v>1999</v>
      </c>
      <c r="E51" s="63">
        <v>1000</v>
      </c>
      <c r="F51" s="63">
        <v>86094</v>
      </c>
      <c r="G51" s="63">
        <v>79</v>
      </c>
      <c r="H51" s="63">
        <v>1557</v>
      </c>
      <c r="J51" s="41" t="s">
        <v>152</v>
      </c>
      <c r="K51" s="24">
        <f>+L51+R51</f>
        <v>96746</v>
      </c>
      <c r="L51" s="24">
        <f>SUM(M51:Q51)</f>
        <v>84119</v>
      </c>
      <c r="M51" s="63">
        <v>71561</v>
      </c>
      <c r="N51" s="63">
        <v>0</v>
      </c>
      <c r="O51" s="63">
        <v>12000</v>
      </c>
      <c r="P51" s="63">
        <v>0</v>
      </c>
      <c r="Q51" s="63">
        <v>558</v>
      </c>
      <c r="R51" s="63">
        <v>12627</v>
      </c>
    </row>
    <row r="52" spans="1:18" ht="15.75">
      <c r="A52" s="41" t="s">
        <v>153</v>
      </c>
      <c r="B52" s="24">
        <f t="shared" si="2"/>
        <v>362089</v>
      </c>
      <c r="C52" s="63">
        <v>17249</v>
      </c>
      <c r="D52" s="63">
        <v>16018</v>
      </c>
      <c r="E52" s="63">
        <v>0</v>
      </c>
      <c r="F52" s="63">
        <v>317722</v>
      </c>
      <c r="G52" s="63">
        <v>5390</v>
      </c>
      <c r="H52" s="63">
        <v>5710</v>
      </c>
      <c r="J52" s="41" t="s">
        <v>153</v>
      </c>
      <c r="K52" s="24">
        <f>+L52+R52</f>
        <v>362089</v>
      </c>
      <c r="L52" s="24">
        <f>SUM(M52:Q52)</f>
        <v>326785</v>
      </c>
      <c r="M52" s="63">
        <v>319433</v>
      </c>
      <c r="N52" s="63">
        <v>0</v>
      </c>
      <c r="O52" s="63">
        <v>6063</v>
      </c>
      <c r="P52" s="63">
        <v>0</v>
      </c>
      <c r="Q52" s="63">
        <v>1289</v>
      </c>
      <c r="R52" s="63">
        <v>35304</v>
      </c>
    </row>
    <row r="53" spans="1:18" ht="15.75">
      <c r="A53" s="41" t="s">
        <v>154</v>
      </c>
      <c r="B53" s="24">
        <f t="shared" si="2"/>
        <v>352112</v>
      </c>
      <c r="C53" s="63">
        <v>15004</v>
      </c>
      <c r="D53" s="63">
        <v>191934</v>
      </c>
      <c r="E53" s="63">
        <v>170</v>
      </c>
      <c r="F53" s="63">
        <v>135797</v>
      </c>
      <c r="G53" s="63">
        <v>1001</v>
      </c>
      <c r="H53" s="63">
        <v>8206</v>
      </c>
      <c r="J53" s="41" t="s">
        <v>154</v>
      </c>
      <c r="K53" s="24">
        <f>+L53+R53</f>
        <v>352112</v>
      </c>
      <c r="L53" s="24">
        <f>SUM(M53:Q53)</f>
        <v>319855</v>
      </c>
      <c r="M53" s="63">
        <v>318401</v>
      </c>
      <c r="N53" s="63">
        <v>0</v>
      </c>
      <c r="O53" s="63">
        <v>0</v>
      </c>
      <c r="P53" s="63">
        <v>0</v>
      </c>
      <c r="Q53" s="63">
        <v>1454</v>
      </c>
      <c r="R53" s="63">
        <v>32257</v>
      </c>
    </row>
    <row r="54" spans="1:18" ht="15.75">
      <c r="A54" s="41" t="s">
        <v>155</v>
      </c>
      <c r="B54" s="24">
        <f t="shared" si="2"/>
        <v>1816797</v>
      </c>
      <c r="C54" s="63">
        <v>137698</v>
      </c>
      <c r="D54" s="63">
        <v>202494</v>
      </c>
      <c r="E54" s="63">
        <v>0</v>
      </c>
      <c r="F54" s="63">
        <v>1412073</v>
      </c>
      <c r="G54" s="63">
        <v>9015</v>
      </c>
      <c r="H54" s="63">
        <v>55517</v>
      </c>
      <c r="J54" s="41" t="s">
        <v>155</v>
      </c>
      <c r="K54" s="24">
        <f>+L54+R54</f>
        <v>1816797</v>
      </c>
      <c r="L54" s="24">
        <f>SUM(M54:Q54)</f>
        <v>1567321</v>
      </c>
      <c r="M54" s="63">
        <v>1543881</v>
      </c>
      <c r="N54" s="63">
        <v>0</v>
      </c>
      <c r="O54" s="63">
        <v>0</v>
      </c>
      <c r="P54" s="63">
        <v>0</v>
      </c>
      <c r="Q54" s="63">
        <v>23440</v>
      </c>
      <c r="R54" s="63">
        <v>249476</v>
      </c>
    </row>
    <row r="55" spans="1:18" ht="15.75">
      <c r="A55" s="41" t="s">
        <v>156</v>
      </c>
      <c r="B55" s="24">
        <f t="shared" si="2"/>
        <v>125004</v>
      </c>
      <c r="C55" s="63">
        <v>22700</v>
      </c>
      <c r="D55" s="63">
        <v>101391</v>
      </c>
      <c r="E55" s="63">
        <v>0</v>
      </c>
      <c r="F55" s="63">
        <v>0</v>
      </c>
      <c r="G55" s="63">
        <v>0</v>
      </c>
      <c r="H55" s="63">
        <v>913</v>
      </c>
      <c r="J55" s="41" t="s">
        <v>156</v>
      </c>
      <c r="K55" s="24">
        <f>+L55+R55</f>
        <v>125004</v>
      </c>
      <c r="L55" s="24">
        <f>SUM(M55:Q55)</f>
        <v>114147</v>
      </c>
      <c r="M55" s="63">
        <v>102520</v>
      </c>
      <c r="N55" s="63">
        <v>0</v>
      </c>
      <c r="O55" s="63">
        <v>0</v>
      </c>
      <c r="P55" s="63">
        <v>0</v>
      </c>
      <c r="Q55" s="63">
        <v>11627</v>
      </c>
      <c r="R55" s="63">
        <v>10857</v>
      </c>
    </row>
    <row r="57" spans="1:10" ht="15.75">
      <c r="A57" s="62" t="s">
        <v>157</v>
      </c>
      <c r="J57" s="62" t="s">
        <v>157</v>
      </c>
    </row>
    <row r="58" spans="1:18" ht="15.75">
      <c r="A58" s="41" t="s">
        <v>158</v>
      </c>
      <c r="B58" s="24">
        <f aca="true" t="shared" si="7" ref="B58:B79">SUM(C58:H58)</f>
        <v>4049484</v>
      </c>
      <c r="C58" s="63">
        <v>124766</v>
      </c>
      <c r="D58" s="63">
        <v>952960</v>
      </c>
      <c r="E58" s="63">
        <v>0</v>
      </c>
      <c r="F58" s="63">
        <v>2784726</v>
      </c>
      <c r="G58" s="63">
        <v>22422</v>
      </c>
      <c r="H58" s="63">
        <v>164610</v>
      </c>
      <c r="J58" s="41" t="s">
        <v>158</v>
      </c>
      <c r="K58" s="24">
        <f aca="true" t="shared" si="8" ref="K58:K73">+L58+R58</f>
        <v>4049484</v>
      </c>
      <c r="L58" s="24">
        <f aca="true" t="shared" si="9" ref="L58:L73">SUM(M58:Q58)</f>
        <v>3704204</v>
      </c>
      <c r="M58" s="63">
        <v>3241353</v>
      </c>
      <c r="N58" s="63">
        <v>5</v>
      </c>
      <c r="O58" s="63">
        <v>402600</v>
      </c>
      <c r="P58" s="63">
        <v>0</v>
      </c>
      <c r="Q58" s="63">
        <v>60246</v>
      </c>
      <c r="R58" s="63">
        <v>345280</v>
      </c>
    </row>
    <row r="59" spans="1:18" ht="15.75">
      <c r="A59" s="41" t="s">
        <v>159</v>
      </c>
      <c r="B59" s="24">
        <f t="shared" si="7"/>
        <v>9168165</v>
      </c>
      <c r="C59" s="63">
        <v>308388</v>
      </c>
      <c r="D59" s="63">
        <v>1833299</v>
      </c>
      <c r="E59" s="63">
        <v>0</v>
      </c>
      <c r="F59" s="63">
        <v>6142838</v>
      </c>
      <c r="G59" s="63">
        <v>51022</v>
      </c>
      <c r="H59" s="63">
        <v>832618</v>
      </c>
      <c r="J59" s="41" t="s">
        <v>159</v>
      </c>
      <c r="K59" s="24">
        <f t="shared" si="8"/>
        <v>9168165</v>
      </c>
      <c r="L59" s="24">
        <f t="shared" si="9"/>
        <v>7509528</v>
      </c>
      <c r="M59" s="63">
        <v>6690837</v>
      </c>
      <c r="N59" s="63">
        <v>251313</v>
      </c>
      <c r="O59" s="63">
        <v>512951</v>
      </c>
      <c r="P59" s="63">
        <v>0</v>
      </c>
      <c r="Q59" s="63">
        <v>54427</v>
      </c>
      <c r="R59" s="63">
        <v>1658637</v>
      </c>
    </row>
    <row r="60" spans="1:18" ht="15.75">
      <c r="A60" s="41" t="s">
        <v>161</v>
      </c>
      <c r="B60" s="24">
        <f t="shared" si="7"/>
        <v>229091</v>
      </c>
      <c r="C60" s="63">
        <v>33138</v>
      </c>
      <c r="D60" s="63">
        <v>93140</v>
      </c>
      <c r="E60" s="63">
        <v>1399</v>
      </c>
      <c r="F60" s="63">
        <v>93036</v>
      </c>
      <c r="G60" s="63">
        <v>2657</v>
      </c>
      <c r="H60" s="63">
        <v>5721</v>
      </c>
      <c r="J60" s="41" t="s">
        <v>161</v>
      </c>
      <c r="K60" s="24">
        <f t="shared" si="8"/>
        <v>229091</v>
      </c>
      <c r="L60" s="24">
        <f t="shared" si="9"/>
        <v>206457</v>
      </c>
      <c r="M60" s="63">
        <v>204922</v>
      </c>
      <c r="N60" s="63">
        <v>0</v>
      </c>
      <c r="O60" s="63">
        <v>0</v>
      </c>
      <c r="P60" s="63">
        <v>0</v>
      </c>
      <c r="Q60" s="63">
        <v>1535</v>
      </c>
      <c r="R60" s="63">
        <v>22634</v>
      </c>
    </row>
    <row r="61" spans="1:18" ht="15.75">
      <c r="A61" s="41" t="s">
        <v>162</v>
      </c>
      <c r="B61" s="24">
        <f t="shared" si="7"/>
        <v>141978</v>
      </c>
      <c r="C61" s="63">
        <v>10063</v>
      </c>
      <c r="D61" s="63">
        <v>38750</v>
      </c>
      <c r="E61" s="63">
        <v>566</v>
      </c>
      <c r="F61" s="63">
        <v>86451</v>
      </c>
      <c r="G61" s="63">
        <v>826</v>
      </c>
      <c r="H61" s="63">
        <v>5322</v>
      </c>
      <c r="J61" s="41" t="s">
        <v>162</v>
      </c>
      <c r="K61" s="24">
        <f t="shared" si="8"/>
        <v>141978</v>
      </c>
      <c r="L61" s="24">
        <f t="shared" si="9"/>
        <v>125587</v>
      </c>
      <c r="M61" s="63">
        <v>118340</v>
      </c>
      <c r="N61" s="63">
        <v>0</v>
      </c>
      <c r="O61" s="63">
        <v>6500</v>
      </c>
      <c r="P61" s="63">
        <v>0</v>
      </c>
      <c r="Q61" s="63">
        <v>747</v>
      </c>
      <c r="R61" s="63">
        <v>16391</v>
      </c>
    </row>
    <row r="62" spans="1:18" ht="15.75">
      <c r="A62" s="41" t="s">
        <v>163</v>
      </c>
      <c r="B62" s="24">
        <f t="shared" si="7"/>
        <v>1062528</v>
      </c>
      <c r="C62" s="63">
        <v>6913</v>
      </c>
      <c r="D62" s="63">
        <v>956800</v>
      </c>
      <c r="E62" s="63">
        <v>0</v>
      </c>
      <c r="F62" s="63">
        <v>65745</v>
      </c>
      <c r="G62" s="63">
        <v>23212</v>
      </c>
      <c r="H62" s="63">
        <v>9858</v>
      </c>
      <c r="J62" s="41" t="s">
        <v>163</v>
      </c>
      <c r="K62" s="24">
        <f t="shared" si="8"/>
        <v>1062528</v>
      </c>
      <c r="L62" s="24">
        <f t="shared" si="9"/>
        <v>839734</v>
      </c>
      <c r="M62" s="63">
        <v>823067</v>
      </c>
      <c r="N62" s="63">
        <v>0</v>
      </c>
      <c r="O62" s="63">
        <v>0</v>
      </c>
      <c r="P62" s="63">
        <v>0</v>
      </c>
      <c r="Q62" s="63">
        <v>16667</v>
      </c>
      <c r="R62" s="63">
        <v>222794</v>
      </c>
    </row>
    <row r="63" spans="1:18" ht="15.75">
      <c r="A63" s="41" t="s">
        <v>255</v>
      </c>
      <c r="B63" s="24">
        <f t="shared" si="7"/>
        <v>4428972</v>
      </c>
      <c r="C63" s="63">
        <v>94719</v>
      </c>
      <c r="D63" s="63">
        <v>940782</v>
      </c>
      <c r="E63" s="63">
        <v>0</v>
      </c>
      <c r="F63" s="63">
        <v>3071045</v>
      </c>
      <c r="G63" s="63">
        <v>33505</v>
      </c>
      <c r="H63" s="63">
        <v>288921</v>
      </c>
      <c r="J63" s="41" t="s">
        <v>255</v>
      </c>
      <c r="K63" s="24">
        <f t="shared" si="8"/>
        <v>4428972</v>
      </c>
      <c r="L63" s="24">
        <f t="shared" si="9"/>
        <v>3927957</v>
      </c>
      <c r="M63" s="63">
        <v>3342373</v>
      </c>
      <c r="N63" s="63">
        <v>50877</v>
      </c>
      <c r="O63" s="63">
        <v>501374</v>
      </c>
      <c r="P63" s="63">
        <v>0</v>
      </c>
      <c r="Q63" s="63">
        <v>33333</v>
      </c>
      <c r="R63" s="63">
        <v>501015</v>
      </c>
    </row>
    <row r="64" spans="1:18" ht="15.75">
      <c r="A64" s="41" t="s">
        <v>164</v>
      </c>
      <c r="B64" s="24">
        <f t="shared" si="7"/>
        <v>1707191</v>
      </c>
      <c r="C64" s="63">
        <v>30345</v>
      </c>
      <c r="D64" s="63">
        <v>295118</v>
      </c>
      <c r="E64" s="63">
        <v>0</v>
      </c>
      <c r="F64" s="63">
        <v>1295148</v>
      </c>
      <c r="G64" s="63">
        <v>26653</v>
      </c>
      <c r="H64" s="63">
        <v>59927</v>
      </c>
      <c r="J64" s="41" t="s">
        <v>164</v>
      </c>
      <c r="K64" s="24">
        <f t="shared" si="8"/>
        <v>1707191</v>
      </c>
      <c r="L64" s="24">
        <f t="shared" si="9"/>
        <v>1561371</v>
      </c>
      <c r="M64" s="63">
        <v>1471400</v>
      </c>
      <c r="N64" s="63">
        <v>10000</v>
      </c>
      <c r="O64" s="63">
        <v>64217</v>
      </c>
      <c r="P64" s="63">
        <v>0</v>
      </c>
      <c r="Q64" s="63">
        <v>15754</v>
      </c>
      <c r="R64" s="63">
        <v>145820</v>
      </c>
    </row>
    <row r="65" spans="1:18" ht="15.75">
      <c r="A65" s="41" t="s">
        <v>165</v>
      </c>
      <c r="B65" s="24">
        <f t="shared" si="7"/>
        <v>43390000</v>
      </c>
      <c r="C65" s="63">
        <v>24984000</v>
      </c>
      <c r="D65" s="63">
        <v>0</v>
      </c>
      <c r="E65" s="63">
        <v>7500000</v>
      </c>
      <c r="F65" s="63">
        <v>9356000</v>
      </c>
      <c r="G65" s="63">
        <v>14000</v>
      </c>
      <c r="H65" s="63">
        <v>1536000</v>
      </c>
      <c r="J65" s="72" t="s">
        <v>199</v>
      </c>
      <c r="K65" s="24">
        <f t="shared" si="8"/>
        <v>43390000</v>
      </c>
      <c r="L65" s="24">
        <f t="shared" si="9"/>
        <v>34332000</v>
      </c>
      <c r="M65" s="63">
        <v>31619000</v>
      </c>
      <c r="N65" s="63">
        <v>1030000</v>
      </c>
      <c r="O65" s="63">
        <v>170000</v>
      </c>
      <c r="P65" s="63">
        <v>0</v>
      </c>
      <c r="Q65" s="63">
        <v>1513000</v>
      </c>
      <c r="R65" s="63">
        <v>9058000</v>
      </c>
    </row>
    <row r="66" spans="1:18" ht="15.75">
      <c r="A66" s="41" t="s">
        <v>167</v>
      </c>
      <c r="B66" s="24">
        <f t="shared" si="7"/>
        <v>4069086</v>
      </c>
      <c r="C66" s="63">
        <v>95306</v>
      </c>
      <c r="D66" s="63">
        <v>1041439</v>
      </c>
      <c r="E66" s="63">
        <v>0</v>
      </c>
      <c r="F66" s="63">
        <v>2703063</v>
      </c>
      <c r="G66" s="63">
        <v>41122</v>
      </c>
      <c r="H66" s="63">
        <v>188156</v>
      </c>
      <c r="J66" s="41" t="s">
        <v>167</v>
      </c>
      <c r="K66" s="24">
        <f t="shared" si="8"/>
        <v>4069086</v>
      </c>
      <c r="L66" s="24">
        <f t="shared" si="9"/>
        <v>3686615</v>
      </c>
      <c r="M66" s="63">
        <v>3220310</v>
      </c>
      <c r="N66" s="63">
        <v>0</v>
      </c>
      <c r="O66" s="63">
        <v>446200</v>
      </c>
      <c r="P66" s="63">
        <v>0</v>
      </c>
      <c r="Q66" s="63">
        <v>20105</v>
      </c>
      <c r="R66" s="63">
        <v>382471</v>
      </c>
    </row>
    <row r="67" spans="1:18" ht="15.75">
      <c r="A67" s="41" t="s">
        <v>128</v>
      </c>
      <c r="B67" s="24">
        <f t="shared" si="7"/>
        <v>6300088</v>
      </c>
      <c r="C67" s="63">
        <v>51175</v>
      </c>
      <c r="D67" s="63">
        <v>754964</v>
      </c>
      <c r="E67" s="63">
        <v>0</v>
      </c>
      <c r="F67" s="63">
        <v>5156648</v>
      </c>
      <c r="G67" s="63">
        <v>30836</v>
      </c>
      <c r="H67" s="63">
        <v>306465</v>
      </c>
      <c r="J67" s="41" t="s">
        <v>128</v>
      </c>
      <c r="K67" s="24">
        <f t="shared" si="8"/>
        <v>6300088</v>
      </c>
      <c r="L67" s="24">
        <f t="shared" si="9"/>
        <v>5666032</v>
      </c>
      <c r="M67" s="63">
        <v>4392635</v>
      </c>
      <c r="N67" s="63">
        <v>0</v>
      </c>
      <c r="O67" s="63">
        <v>1198968</v>
      </c>
      <c r="P67" s="63">
        <v>0</v>
      </c>
      <c r="Q67" s="63">
        <v>74429</v>
      </c>
      <c r="R67" s="63">
        <v>634056</v>
      </c>
    </row>
    <row r="68" spans="1:18" ht="15.75">
      <c r="A68" s="41" t="s">
        <v>168</v>
      </c>
      <c r="B68" s="24">
        <f t="shared" si="7"/>
        <v>164539000</v>
      </c>
      <c r="C68" s="63">
        <v>51285000</v>
      </c>
      <c r="D68" s="63">
        <v>2688000</v>
      </c>
      <c r="E68" s="63">
        <v>18312000</v>
      </c>
      <c r="F68" s="63">
        <v>59080000</v>
      </c>
      <c r="G68" s="63">
        <v>31000</v>
      </c>
      <c r="H68" s="63">
        <v>33143000</v>
      </c>
      <c r="J68" s="41" t="s">
        <v>168</v>
      </c>
      <c r="K68" s="24">
        <f t="shared" si="8"/>
        <v>164539000</v>
      </c>
      <c r="L68" s="24">
        <f t="shared" si="9"/>
        <v>138955000</v>
      </c>
      <c r="M68" s="63">
        <v>115679000</v>
      </c>
      <c r="N68" s="63">
        <v>56000</v>
      </c>
      <c r="O68" s="63">
        <v>15966000</v>
      </c>
      <c r="P68" s="63">
        <v>2000000</v>
      </c>
      <c r="Q68" s="63">
        <v>5254000</v>
      </c>
      <c r="R68" s="63">
        <v>25584000</v>
      </c>
    </row>
    <row r="69" spans="1:18" ht="15.75">
      <c r="A69" s="41" t="s">
        <v>169</v>
      </c>
      <c r="B69" s="24">
        <f t="shared" si="7"/>
        <v>1404995</v>
      </c>
      <c r="C69" s="63">
        <v>448489</v>
      </c>
      <c r="D69" s="63">
        <v>63408</v>
      </c>
      <c r="E69" s="63">
        <v>0</v>
      </c>
      <c r="F69" s="63">
        <v>864016</v>
      </c>
      <c r="G69" s="63">
        <v>2178</v>
      </c>
      <c r="H69" s="63">
        <v>26904</v>
      </c>
      <c r="J69" s="41" t="s">
        <v>169</v>
      </c>
      <c r="K69" s="24">
        <f t="shared" si="8"/>
        <v>1404995</v>
      </c>
      <c r="L69" s="24">
        <f t="shared" si="9"/>
        <v>1282366</v>
      </c>
      <c r="M69" s="63">
        <v>1257072</v>
      </c>
      <c r="N69" s="63">
        <v>0</v>
      </c>
      <c r="O69" s="63">
        <v>10000</v>
      </c>
      <c r="P69" s="63">
        <v>0</v>
      </c>
      <c r="Q69" s="63">
        <v>15294</v>
      </c>
      <c r="R69" s="63">
        <v>122629</v>
      </c>
    </row>
    <row r="70" spans="1:18" ht="15.75">
      <c r="A70" s="41" t="s">
        <v>170</v>
      </c>
      <c r="B70" s="24">
        <f t="shared" si="7"/>
        <v>9321790</v>
      </c>
      <c r="C70" s="63">
        <v>554713</v>
      </c>
      <c r="D70" s="63">
        <v>2478321</v>
      </c>
      <c r="E70" s="63">
        <v>0</v>
      </c>
      <c r="F70" s="63">
        <v>5881077</v>
      </c>
      <c r="G70" s="63">
        <v>21826</v>
      </c>
      <c r="H70" s="63">
        <v>385853</v>
      </c>
      <c r="J70" s="41" t="s">
        <v>170</v>
      </c>
      <c r="K70" s="24">
        <f t="shared" si="8"/>
        <v>9321790</v>
      </c>
      <c r="L70" s="24">
        <f t="shared" si="9"/>
        <v>8427344</v>
      </c>
      <c r="M70" s="63">
        <v>7753995</v>
      </c>
      <c r="N70" s="63">
        <v>558750</v>
      </c>
      <c r="O70" s="63">
        <v>10600</v>
      </c>
      <c r="P70" s="63">
        <v>0</v>
      </c>
      <c r="Q70" s="63">
        <v>103999</v>
      </c>
      <c r="R70" s="63">
        <v>894446</v>
      </c>
    </row>
    <row r="71" spans="1:18" ht="15.75">
      <c r="A71" s="41" t="s">
        <v>201</v>
      </c>
      <c r="B71" s="24">
        <f t="shared" si="7"/>
        <v>118072176</v>
      </c>
      <c r="C71" s="63">
        <v>6438931</v>
      </c>
      <c r="D71" s="63">
        <v>14224156</v>
      </c>
      <c r="E71" s="63">
        <v>0</v>
      </c>
      <c r="F71" s="63">
        <v>86754024</v>
      </c>
      <c r="G71" s="63">
        <v>615641</v>
      </c>
      <c r="H71" s="63">
        <v>10039424</v>
      </c>
      <c r="J71" s="72" t="s">
        <v>259</v>
      </c>
      <c r="K71" s="24">
        <f t="shared" si="8"/>
        <v>118072176</v>
      </c>
      <c r="L71" s="24">
        <f t="shared" si="9"/>
        <v>103760030</v>
      </c>
      <c r="M71" s="63">
        <v>94418502</v>
      </c>
      <c r="N71" s="63">
        <v>899370</v>
      </c>
      <c r="O71" s="63">
        <v>5737287</v>
      </c>
      <c r="P71" s="63">
        <v>1398966</v>
      </c>
      <c r="Q71" s="63">
        <v>1305905</v>
      </c>
      <c r="R71" s="63">
        <v>14312146</v>
      </c>
    </row>
    <row r="72" spans="1:18" ht="15.75">
      <c r="A72" s="41" t="s">
        <v>174</v>
      </c>
      <c r="B72" s="24">
        <f t="shared" si="7"/>
        <v>6747177</v>
      </c>
      <c r="C72" s="63">
        <v>2224200</v>
      </c>
      <c r="D72" s="63">
        <v>26442</v>
      </c>
      <c r="E72" s="63">
        <v>0</v>
      </c>
      <c r="F72" s="63">
        <v>4182817</v>
      </c>
      <c r="G72" s="63">
        <v>2823</v>
      </c>
      <c r="H72" s="63">
        <v>310895</v>
      </c>
      <c r="J72" s="41" t="s">
        <v>174</v>
      </c>
      <c r="K72" s="24">
        <f t="shared" si="8"/>
        <v>6747177</v>
      </c>
      <c r="L72" s="24">
        <f t="shared" si="9"/>
        <v>5394500</v>
      </c>
      <c r="M72" s="63">
        <v>4536212</v>
      </c>
      <c r="N72" s="63">
        <v>0</v>
      </c>
      <c r="O72" s="63">
        <v>733800</v>
      </c>
      <c r="P72" s="63">
        <v>0</v>
      </c>
      <c r="Q72" s="63">
        <v>124488</v>
      </c>
      <c r="R72" s="63">
        <v>1352677</v>
      </c>
    </row>
    <row r="73" spans="1:18" ht="15.75">
      <c r="A73" s="41" t="s">
        <v>239</v>
      </c>
      <c r="B73" s="24">
        <f t="shared" si="7"/>
        <v>952559</v>
      </c>
      <c r="C73" s="63">
        <v>30217</v>
      </c>
      <c r="D73" s="63">
        <v>297699</v>
      </c>
      <c r="E73" s="63">
        <v>0</v>
      </c>
      <c r="F73" s="63">
        <v>569246</v>
      </c>
      <c r="G73" s="63">
        <v>14358</v>
      </c>
      <c r="H73" s="63">
        <v>41039</v>
      </c>
      <c r="J73" s="41" t="s">
        <v>239</v>
      </c>
      <c r="K73" s="24">
        <f t="shared" si="8"/>
        <v>952559</v>
      </c>
      <c r="L73" s="24">
        <f t="shared" si="9"/>
        <v>867228</v>
      </c>
      <c r="M73" s="63">
        <v>834679</v>
      </c>
      <c r="N73" s="63">
        <v>0</v>
      </c>
      <c r="O73" s="63">
        <v>20000</v>
      </c>
      <c r="P73" s="63">
        <v>0</v>
      </c>
      <c r="Q73" s="63">
        <v>12549</v>
      </c>
      <c r="R73" s="63">
        <v>85331</v>
      </c>
    </row>
    <row r="74" spans="1:18" ht="15.75">
      <c r="A74" s="41" t="s">
        <v>177</v>
      </c>
      <c r="B74" s="24">
        <f t="shared" si="7"/>
        <v>867092</v>
      </c>
      <c r="C74" s="63">
        <v>20370</v>
      </c>
      <c r="D74" s="63">
        <v>271613</v>
      </c>
      <c r="E74" s="63">
        <v>194</v>
      </c>
      <c r="F74" s="63">
        <v>541923</v>
      </c>
      <c r="G74" s="63">
        <v>7907</v>
      </c>
      <c r="H74" s="63">
        <v>25085</v>
      </c>
      <c r="J74" s="41" t="s">
        <v>177</v>
      </c>
      <c r="K74" s="24">
        <f aca="true" t="shared" si="10" ref="K74:K79">+L74+R74</f>
        <v>867092</v>
      </c>
      <c r="L74" s="24">
        <f aca="true" t="shared" si="11" ref="L74:L79">SUM(M74:Q74)</f>
        <v>789771</v>
      </c>
      <c r="M74" s="63">
        <v>763532</v>
      </c>
      <c r="N74" s="63">
        <v>0</v>
      </c>
      <c r="O74" s="63">
        <v>23000</v>
      </c>
      <c r="P74" s="63">
        <v>0</v>
      </c>
      <c r="Q74" s="63">
        <v>3239</v>
      </c>
      <c r="R74" s="63">
        <v>77321</v>
      </c>
    </row>
    <row r="75" spans="1:18" ht="15.75">
      <c r="A75" s="41" t="s">
        <v>178</v>
      </c>
      <c r="B75" s="24">
        <f t="shared" si="7"/>
        <v>526835</v>
      </c>
      <c r="C75" s="63">
        <v>10438</v>
      </c>
      <c r="D75" s="63">
        <v>177393</v>
      </c>
      <c r="E75" s="63">
        <v>0</v>
      </c>
      <c r="F75" s="63">
        <v>314016</v>
      </c>
      <c r="G75" s="63">
        <v>6441</v>
      </c>
      <c r="H75" s="63">
        <v>18547</v>
      </c>
      <c r="J75" s="41" t="s">
        <v>178</v>
      </c>
      <c r="K75" s="24">
        <f t="shared" si="10"/>
        <v>526835</v>
      </c>
      <c r="L75" s="24">
        <f t="shared" si="11"/>
        <v>469932</v>
      </c>
      <c r="M75" s="63">
        <v>428887</v>
      </c>
      <c r="N75" s="63">
        <v>0</v>
      </c>
      <c r="O75" s="63">
        <v>36000</v>
      </c>
      <c r="P75" s="63">
        <v>0</v>
      </c>
      <c r="Q75" s="63">
        <v>5045</v>
      </c>
      <c r="R75" s="63">
        <v>56903</v>
      </c>
    </row>
    <row r="76" spans="1:18" ht="15.75">
      <c r="A76" s="41" t="s">
        <v>179</v>
      </c>
      <c r="B76" s="24">
        <f t="shared" si="7"/>
        <v>1211262</v>
      </c>
      <c r="C76" s="63">
        <v>169902</v>
      </c>
      <c r="D76" s="63">
        <v>246947</v>
      </c>
      <c r="E76" s="63">
        <v>0</v>
      </c>
      <c r="F76" s="63">
        <v>726928</v>
      </c>
      <c r="G76" s="63">
        <v>25328</v>
      </c>
      <c r="H76" s="63">
        <v>42157</v>
      </c>
      <c r="J76" s="41" t="s">
        <v>179</v>
      </c>
      <c r="K76" s="24">
        <f t="shared" si="10"/>
        <v>1211262</v>
      </c>
      <c r="L76" s="24">
        <f t="shared" si="11"/>
        <v>1097752</v>
      </c>
      <c r="M76" s="63">
        <v>1063873</v>
      </c>
      <c r="N76" s="63">
        <v>11320</v>
      </c>
      <c r="O76" s="63">
        <v>0</v>
      </c>
      <c r="P76" s="63">
        <v>0</v>
      </c>
      <c r="Q76" s="63">
        <v>22559</v>
      </c>
      <c r="R76" s="63">
        <v>113510</v>
      </c>
    </row>
    <row r="77" spans="1:18" ht="15.75">
      <c r="A77" s="41" t="s">
        <v>180</v>
      </c>
      <c r="B77" s="24">
        <f t="shared" si="7"/>
        <v>1454524</v>
      </c>
      <c r="C77" s="63">
        <v>19325</v>
      </c>
      <c r="D77" s="63">
        <v>311455</v>
      </c>
      <c r="E77" s="63">
        <v>0</v>
      </c>
      <c r="F77" s="63">
        <v>1077530</v>
      </c>
      <c r="G77" s="63">
        <v>14288</v>
      </c>
      <c r="H77" s="63">
        <v>31926</v>
      </c>
      <c r="J77" s="41" t="s">
        <v>180</v>
      </c>
      <c r="K77" s="24">
        <f t="shared" si="10"/>
        <v>1454524</v>
      </c>
      <c r="L77" s="24">
        <f t="shared" si="11"/>
        <v>1344297</v>
      </c>
      <c r="M77" s="63">
        <v>1250701</v>
      </c>
      <c r="N77" s="63">
        <v>7261</v>
      </c>
      <c r="O77" s="63">
        <v>77200</v>
      </c>
      <c r="P77" s="63">
        <v>0</v>
      </c>
      <c r="Q77" s="63">
        <v>9135</v>
      </c>
      <c r="R77" s="63">
        <v>110227</v>
      </c>
    </row>
    <row r="78" spans="1:18" ht="15.75">
      <c r="A78" s="41" t="s">
        <v>181</v>
      </c>
      <c r="B78" s="24">
        <f t="shared" si="7"/>
        <v>297305000</v>
      </c>
      <c r="C78" s="63">
        <v>107713000</v>
      </c>
      <c r="D78" s="63">
        <v>116258000</v>
      </c>
      <c r="E78" s="63">
        <v>14998000</v>
      </c>
      <c r="F78" s="63">
        <v>29358000</v>
      </c>
      <c r="G78" s="63">
        <v>1388000</v>
      </c>
      <c r="H78" s="63">
        <v>27590000</v>
      </c>
      <c r="J78" s="41" t="s">
        <v>181</v>
      </c>
      <c r="K78" s="24">
        <f t="shared" si="10"/>
        <v>297305000</v>
      </c>
      <c r="L78" s="24">
        <f t="shared" si="11"/>
        <v>270324000</v>
      </c>
      <c r="M78" s="63">
        <v>249890000</v>
      </c>
      <c r="N78" s="63">
        <v>6318000</v>
      </c>
      <c r="O78" s="63">
        <v>7317000</v>
      </c>
      <c r="P78" s="63">
        <v>515000</v>
      </c>
      <c r="Q78" s="63">
        <v>6284000</v>
      </c>
      <c r="R78" s="63">
        <v>26981000</v>
      </c>
    </row>
    <row r="79" spans="1:18" ht="15.75">
      <c r="A79" s="41" t="s">
        <v>182</v>
      </c>
      <c r="B79" s="24">
        <f t="shared" si="7"/>
        <v>2118275</v>
      </c>
      <c r="C79" s="63">
        <v>28193</v>
      </c>
      <c r="D79" s="63">
        <v>640988</v>
      </c>
      <c r="E79" s="63">
        <v>0</v>
      </c>
      <c r="F79" s="63">
        <v>1316122</v>
      </c>
      <c r="G79" s="63">
        <v>48022</v>
      </c>
      <c r="H79" s="63">
        <v>84950</v>
      </c>
      <c r="J79" s="41" t="s">
        <v>182</v>
      </c>
      <c r="K79" s="24">
        <f t="shared" si="10"/>
        <v>2118275</v>
      </c>
      <c r="L79" s="24">
        <f t="shared" si="11"/>
        <v>1988605</v>
      </c>
      <c r="M79" s="63">
        <v>1529752</v>
      </c>
      <c r="N79" s="63">
        <v>67916</v>
      </c>
      <c r="O79" s="63">
        <v>346000</v>
      </c>
      <c r="P79" s="63">
        <v>0</v>
      </c>
      <c r="Q79" s="63">
        <v>44937</v>
      </c>
      <c r="R79" s="63">
        <v>129670</v>
      </c>
    </row>
    <row r="81" spans="1:10" ht="15.75">
      <c r="A81" s="62" t="s">
        <v>203</v>
      </c>
      <c r="J81" s="62" t="s">
        <v>203</v>
      </c>
    </row>
    <row r="82" spans="1:18" ht="15.75">
      <c r="A82" s="41" t="s">
        <v>240</v>
      </c>
      <c r="B82" s="24">
        <f aca="true" t="shared" si="12" ref="B82:B94">SUM(C82:H82)</f>
        <v>564247</v>
      </c>
      <c r="C82" s="63">
        <v>4094</v>
      </c>
      <c r="D82" s="71">
        <v>0</v>
      </c>
      <c r="E82" s="71">
        <v>0</v>
      </c>
      <c r="F82" s="63">
        <v>0</v>
      </c>
      <c r="G82" s="63">
        <v>39520</v>
      </c>
      <c r="H82" s="63">
        <v>520633</v>
      </c>
      <c r="J82" s="41" t="s">
        <v>240</v>
      </c>
      <c r="K82" s="24">
        <f aca="true" t="shared" si="13" ref="K82:K94">+L82+R82</f>
        <v>564247</v>
      </c>
      <c r="L82" s="24">
        <f aca="true" t="shared" si="14" ref="L82:L94">SUM(M82:Q82)</f>
        <v>19961</v>
      </c>
      <c r="M82" s="63">
        <v>0</v>
      </c>
      <c r="N82" s="63">
        <v>0</v>
      </c>
      <c r="O82" s="63">
        <v>1974</v>
      </c>
      <c r="P82" s="71">
        <v>0</v>
      </c>
      <c r="Q82" s="63">
        <v>17987</v>
      </c>
      <c r="R82" s="63">
        <v>544286</v>
      </c>
    </row>
    <row r="83" spans="1:18" ht="15.75">
      <c r="A83" s="41" t="s">
        <v>185</v>
      </c>
      <c r="B83" s="24">
        <f t="shared" si="12"/>
        <v>5521</v>
      </c>
      <c r="C83" s="63">
        <v>275</v>
      </c>
      <c r="D83" s="63">
        <v>5118</v>
      </c>
      <c r="E83" s="63">
        <v>0</v>
      </c>
      <c r="F83" s="63">
        <v>0</v>
      </c>
      <c r="G83" s="63">
        <v>0</v>
      </c>
      <c r="H83" s="63">
        <v>128</v>
      </c>
      <c r="J83" s="41" t="s">
        <v>185</v>
      </c>
      <c r="K83" s="24">
        <f t="shared" si="13"/>
        <v>5521</v>
      </c>
      <c r="L83" s="24">
        <f t="shared" si="14"/>
        <v>324</v>
      </c>
      <c r="M83" s="63">
        <v>0</v>
      </c>
      <c r="N83" s="63">
        <v>0</v>
      </c>
      <c r="O83" s="73">
        <v>0</v>
      </c>
      <c r="P83" s="63">
        <v>0</v>
      </c>
      <c r="Q83" s="63">
        <v>324</v>
      </c>
      <c r="R83" s="63">
        <v>5197</v>
      </c>
    </row>
    <row r="84" spans="1:18" ht="15.75">
      <c r="A84" s="41" t="s">
        <v>241</v>
      </c>
      <c r="B84" s="24">
        <f t="shared" si="12"/>
        <v>11743</v>
      </c>
      <c r="C84" s="63">
        <v>2713</v>
      </c>
      <c r="D84" s="63">
        <v>730</v>
      </c>
      <c r="E84" s="63">
        <v>0</v>
      </c>
      <c r="F84" s="63">
        <v>0</v>
      </c>
      <c r="G84" s="63">
        <v>4305</v>
      </c>
      <c r="H84" s="63">
        <v>3995</v>
      </c>
      <c r="J84" s="72" t="s">
        <v>205</v>
      </c>
      <c r="K84" s="24">
        <f t="shared" si="13"/>
        <v>11743</v>
      </c>
      <c r="L84" s="24">
        <f t="shared" si="14"/>
        <v>1826</v>
      </c>
      <c r="M84" s="63">
        <v>0</v>
      </c>
      <c r="N84" s="63">
        <v>0</v>
      </c>
      <c r="O84" s="63">
        <v>0</v>
      </c>
      <c r="P84" s="63">
        <v>0</v>
      </c>
      <c r="Q84" s="63">
        <v>1826</v>
      </c>
      <c r="R84" s="63">
        <v>9917</v>
      </c>
    </row>
    <row r="85" spans="1:18" ht="15.75">
      <c r="A85" s="41" t="s">
        <v>166</v>
      </c>
      <c r="B85" s="24">
        <f t="shared" si="12"/>
        <v>315935</v>
      </c>
      <c r="C85" s="63">
        <v>109426</v>
      </c>
      <c r="D85" s="63">
        <v>151362</v>
      </c>
      <c r="E85" s="63">
        <v>0</v>
      </c>
      <c r="F85" s="63">
        <v>0</v>
      </c>
      <c r="G85" s="63">
        <v>841</v>
      </c>
      <c r="H85" s="63">
        <v>54306</v>
      </c>
      <c r="J85" s="41" t="s">
        <v>166</v>
      </c>
      <c r="K85" s="24">
        <f t="shared" si="13"/>
        <v>315935</v>
      </c>
      <c r="L85" s="24">
        <f t="shared" si="14"/>
        <v>27804</v>
      </c>
      <c r="M85" s="63">
        <v>0</v>
      </c>
      <c r="N85" s="63">
        <v>0</v>
      </c>
      <c r="O85" s="63">
        <v>0</v>
      </c>
      <c r="P85" s="63">
        <v>0</v>
      </c>
      <c r="Q85" s="63">
        <v>27804</v>
      </c>
      <c r="R85" s="63">
        <v>288131</v>
      </c>
    </row>
    <row r="86" spans="1:18" ht="15.75">
      <c r="A86" s="41" t="s">
        <v>243</v>
      </c>
      <c r="B86" s="24">
        <f t="shared" si="12"/>
        <v>279098</v>
      </c>
      <c r="C86" s="63">
        <v>31763</v>
      </c>
      <c r="D86" s="63">
        <v>246508</v>
      </c>
      <c r="E86" s="63">
        <v>0</v>
      </c>
      <c r="F86" s="63">
        <v>0</v>
      </c>
      <c r="G86" s="63">
        <v>360</v>
      </c>
      <c r="H86" s="63">
        <v>467</v>
      </c>
      <c r="J86" s="41" t="s">
        <v>243</v>
      </c>
      <c r="K86" s="24">
        <f t="shared" si="13"/>
        <v>279098</v>
      </c>
      <c r="L86" s="24">
        <f t="shared" si="14"/>
        <v>6040</v>
      </c>
      <c r="M86" s="63">
        <v>0</v>
      </c>
      <c r="N86" s="63">
        <v>0</v>
      </c>
      <c r="O86" s="73">
        <v>0</v>
      </c>
      <c r="P86" s="63">
        <v>0</v>
      </c>
      <c r="Q86" s="63">
        <v>6040</v>
      </c>
      <c r="R86" s="63">
        <v>273058</v>
      </c>
    </row>
    <row r="87" spans="1:18" ht="15.75">
      <c r="A87" s="41" t="s">
        <v>187</v>
      </c>
      <c r="B87" s="24">
        <f t="shared" si="12"/>
        <v>19291</v>
      </c>
      <c r="C87" s="63">
        <v>9778</v>
      </c>
      <c r="D87" s="63">
        <v>0</v>
      </c>
      <c r="E87" s="63">
        <v>0</v>
      </c>
      <c r="F87" s="63">
        <v>0</v>
      </c>
      <c r="G87" s="63">
        <v>26</v>
      </c>
      <c r="H87" s="63">
        <v>9487</v>
      </c>
      <c r="J87" s="41" t="s">
        <v>187</v>
      </c>
      <c r="K87" s="24">
        <f t="shared" si="13"/>
        <v>19291</v>
      </c>
      <c r="L87" s="24">
        <f t="shared" si="14"/>
        <v>1757</v>
      </c>
      <c r="M87" s="63">
        <v>0</v>
      </c>
      <c r="N87" s="63">
        <v>0</v>
      </c>
      <c r="O87" s="63">
        <v>0</v>
      </c>
      <c r="P87" s="63">
        <v>0</v>
      </c>
      <c r="Q87" s="63">
        <v>1757</v>
      </c>
      <c r="R87" s="63">
        <v>17534</v>
      </c>
    </row>
    <row r="88" spans="1:18" ht="15.75">
      <c r="A88" s="41" t="s">
        <v>206</v>
      </c>
      <c r="B88" s="24">
        <f t="shared" si="12"/>
        <v>52960</v>
      </c>
      <c r="C88" s="63">
        <v>52240</v>
      </c>
      <c r="D88" s="63">
        <v>0</v>
      </c>
      <c r="E88" s="63">
        <v>0</v>
      </c>
      <c r="F88" s="63">
        <v>0</v>
      </c>
      <c r="G88" s="63">
        <v>0</v>
      </c>
      <c r="H88" s="63">
        <v>720</v>
      </c>
      <c r="J88" s="41" t="s">
        <v>206</v>
      </c>
      <c r="K88" s="24">
        <f t="shared" si="13"/>
        <v>52960</v>
      </c>
      <c r="L88" s="24">
        <f t="shared" si="14"/>
        <v>2345</v>
      </c>
      <c r="M88" s="63">
        <v>0</v>
      </c>
      <c r="N88" s="63">
        <v>0</v>
      </c>
      <c r="O88" s="63">
        <v>0</v>
      </c>
      <c r="P88" s="63">
        <v>0</v>
      </c>
      <c r="Q88" s="63">
        <v>2345</v>
      </c>
      <c r="R88" s="63">
        <v>50615</v>
      </c>
    </row>
    <row r="89" spans="1:18" ht="15.75">
      <c r="A89" s="41" t="s">
        <v>189</v>
      </c>
      <c r="B89" s="24">
        <f t="shared" si="12"/>
        <v>6482</v>
      </c>
      <c r="C89" s="63">
        <v>189</v>
      </c>
      <c r="D89" s="63">
        <v>4051</v>
      </c>
      <c r="E89" s="63">
        <v>0</v>
      </c>
      <c r="F89" s="63">
        <v>0</v>
      </c>
      <c r="G89" s="63">
        <v>1710</v>
      </c>
      <c r="H89" s="63">
        <v>532</v>
      </c>
      <c r="J89" s="41" t="s">
        <v>189</v>
      </c>
      <c r="K89" s="24">
        <f t="shared" si="13"/>
        <v>6482</v>
      </c>
      <c r="L89" s="24">
        <f t="shared" si="14"/>
        <v>2622</v>
      </c>
      <c r="M89" s="63">
        <v>0</v>
      </c>
      <c r="N89" s="63">
        <v>0</v>
      </c>
      <c r="O89" s="63">
        <v>465</v>
      </c>
      <c r="P89" s="63">
        <v>0</v>
      </c>
      <c r="Q89" s="63">
        <v>2157</v>
      </c>
      <c r="R89" s="63">
        <v>3860</v>
      </c>
    </row>
    <row r="90" spans="1:18" ht="15.75">
      <c r="A90" s="41" t="s">
        <v>190</v>
      </c>
      <c r="B90" s="24">
        <f t="shared" si="12"/>
        <v>16458</v>
      </c>
      <c r="C90" s="63">
        <v>1</v>
      </c>
      <c r="D90" s="63">
        <v>14391</v>
      </c>
      <c r="E90" s="63">
        <v>0</v>
      </c>
      <c r="F90" s="63">
        <v>0</v>
      </c>
      <c r="G90" s="63">
        <v>0</v>
      </c>
      <c r="H90" s="63">
        <v>2066</v>
      </c>
      <c r="J90" s="41" t="s">
        <v>190</v>
      </c>
      <c r="K90" s="24">
        <f t="shared" si="13"/>
        <v>16458</v>
      </c>
      <c r="L90" s="24">
        <f t="shared" si="14"/>
        <v>8992</v>
      </c>
      <c r="M90" s="63">
        <v>0</v>
      </c>
      <c r="N90" s="63">
        <v>0</v>
      </c>
      <c r="O90" s="63">
        <v>0</v>
      </c>
      <c r="P90" s="63">
        <v>0</v>
      </c>
      <c r="Q90" s="63">
        <v>8992</v>
      </c>
      <c r="R90" s="63">
        <v>7466</v>
      </c>
    </row>
    <row r="91" spans="1:18" ht="15.75">
      <c r="A91" s="41" t="s">
        <v>191</v>
      </c>
      <c r="B91" s="24">
        <f t="shared" si="12"/>
        <v>17289</v>
      </c>
      <c r="C91" s="63">
        <v>0</v>
      </c>
      <c r="D91" s="63">
        <v>10674</v>
      </c>
      <c r="E91" s="63">
        <v>0</v>
      </c>
      <c r="F91" s="63">
        <v>0</v>
      </c>
      <c r="G91" s="63">
        <v>0</v>
      </c>
      <c r="H91" s="63">
        <v>6615</v>
      </c>
      <c r="J91" s="41" t="s">
        <v>191</v>
      </c>
      <c r="K91" s="24">
        <f t="shared" si="13"/>
        <v>17289</v>
      </c>
      <c r="L91" s="24">
        <f t="shared" si="14"/>
        <v>2162</v>
      </c>
      <c r="M91" s="63">
        <v>0</v>
      </c>
      <c r="N91" s="63">
        <v>0</v>
      </c>
      <c r="O91" s="63">
        <v>0</v>
      </c>
      <c r="P91" s="63">
        <v>0</v>
      </c>
      <c r="Q91" s="63">
        <v>2162</v>
      </c>
      <c r="R91" s="63">
        <v>15127</v>
      </c>
    </row>
    <row r="92" spans="1:18" ht="15.75">
      <c r="A92" s="41" t="s">
        <v>256</v>
      </c>
      <c r="B92" s="24">
        <f t="shared" si="12"/>
        <v>71159</v>
      </c>
      <c r="C92" s="63">
        <v>5343</v>
      </c>
      <c r="D92" s="63">
        <v>48522</v>
      </c>
      <c r="E92" s="63">
        <v>0</v>
      </c>
      <c r="F92" s="63">
        <v>0</v>
      </c>
      <c r="G92" s="63">
        <v>137</v>
      </c>
      <c r="H92" s="63">
        <v>17157</v>
      </c>
      <c r="J92" s="72" t="s">
        <v>260</v>
      </c>
      <c r="K92" s="24">
        <f t="shared" si="13"/>
        <v>71159</v>
      </c>
      <c r="L92" s="24">
        <f t="shared" si="14"/>
        <v>745</v>
      </c>
      <c r="M92" s="63">
        <v>0</v>
      </c>
      <c r="N92" s="63">
        <v>0</v>
      </c>
      <c r="O92" s="63">
        <v>0</v>
      </c>
      <c r="P92" s="63">
        <v>0</v>
      </c>
      <c r="Q92" s="63">
        <v>745</v>
      </c>
      <c r="R92" s="63">
        <v>70414</v>
      </c>
    </row>
    <row r="93" spans="1:18" ht="15.75">
      <c r="A93" s="41" t="s">
        <v>257</v>
      </c>
      <c r="B93" s="24">
        <f t="shared" si="12"/>
        <v>3222993</v>
      </c>
      <c r="C93" s="63">
        <v>3079879</v>
      </c>
      <c r="D93" s="63">
        <v>0</v>
      </c>
      <c r="E93" s="63">
        <v>0</v>
      </c>
      <c r="F93" s="63">
        <v>0</v>
      </c>
      <c r="G93" s="63">
        <v>43278</v>
      </c>
      <c r="H93" s="63">
        <v>99836</v>
      </c>
      <c r="J93" s="41" t="s">
        <v>257</v>
      </c>
      <c r="K93" s="24">
        <f t="shared" si="13"/>
        <v>3222993</v>
      </c>
      <c r="L93" s="24">
        <f t="shared" si="14"/>
        <v>2664336</v>
      </c>
      <c r="M93" s="63">
        <v>0</v>
      </c>
      <c r="N93" s="63">
        <v>0</v>
      </c>
      <c r="O93" s="63">
        <v>0</v>
      </c>
      <c r="P93" s="63">
        <v>0</v>
      </c>
      <c r="Q93" s="63">
        <v>2664336</v>
      </c>
      <c r="R93" s="63">
        <v>558657</v>
      </c>
    </row>
    <row r="94" spans="1:18" ht="15.75">
      <c r="A94" s="41" t="s">
        <v>258</v>
      </c>
      <c r="B94" s="24">
        <f t="shared" si="12"/>
        <v>0</v>
      </c>
      <c r="C94" s="63">
        <v>0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J94" s="41" t="s">
        <v>258</v>
      </c>
      <c r="K94" s="24">
        <f t="shared" si="13"/>
        <v>0</v>
      </c>
      <c r="L94" s="24">
        <f t="shared" si="14"/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</row>
    <row r="96" spans="1:10" ht="15.75">
      <c r="A96" s="62" t="s">
        <v>196</v>
      </c>
      <c r="J96" s="62" t="s">
        <v>196</v>
      </c>
    </row>
    <row r="97" spans="1:18" ht="15.75">
      <c r="A97" s="41" t="s">
        <v>245</v>
      </c>
      <c r="B97" s="24">
        <f>SUM(C97:H97)</f>
        <v>7057597</v>
      </c>
      <c r="C97" s="63">
        <v>3210723</v>
      </c>
      <c r="D97" s="63">
        <v>930072</v>
      </c>
      <c r="E97" s="63">
        <v>0</v>
      </c>
      <c r="F97" s="63">
        <v>1879647</v>
      </c>
      <c r="G97" s="63">
        <v>59544</v>
      </c>
      <c r="H97" s="63">
        <v>977611</v>
      </c>
      <c r="J97" s="41" t="s">
        <v>245</v>
      </c>
      <c r="K97" s="24">
        <f>+L97+R97</f>
        <v>7057597</v>
      </c>
      <c r="L97" s="24">
        <f>SUM(M97:Q97)</f>
        <v>6079376</v>
      </c>
      <c r="M97" s="63">
        <v>5047048</v>
      </c>
      <c r="N97" s="63">
        <v>0</v>
      </c>
      <c r="O97" s="63">
        <v>412266</v>
      </c>
      <c r="P97" s="63">
        <v>0</v>
      </c>
      <c r="Q97" s="63">
        <v>620062</v>
      </c>
      <c r="R97" s="63">
        <v>978221</v>
      </c>
    </row>
    <row r="98" spans="1:18" ht="15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1:9" ht="15.75">
      <c r="A99" s="6" t="s">
        <v>76</v>
      </c>
      <c r="B99" s="16"/>
      <c r="C99" s="16"/>
      <c r="D99" s="17"/>
      <c r="E99" s="17"/>
      <c r="F99" s="17"/>
      <c r="G99" s="17"/>
      <c r="H99" s="13"/>
      <c r="I99" s="13"/>
    </row>
    <row r="100" spans="1:9" ht="15.75">
      <c r="A100" s="6" t="s">
        <v>77</v>
      </c>
      <c r="B100" s="16"/>
      <c r="C100" s="16"/>
      <c r="D100" s="17"/>
      <c r="E100" s="17"/>
      <c r="F100" s="17"/>
      <c r="G100" s="17"/>
      <c r="H100" s="13"/>
      <c r="I100" s="13"/>
    </row>
    <row r="101" spans="1:9" ht="15.75">
      <c r="A101" s="6" t="s">
        <v>83</v>
      </c>
      <c r="B101" s="16"/>
      <c r="C101" s="16"/>
      <c r="D101" s="17"/>
      <c r="E101" s="17"/>
      <c r="F101" s="17"/>
      <c r="G101" s="17"/>
      <c r="H101" s="13"/>
      <c r="I101" s="13"/>
    </row>
    <row r="102" spans="1:9" ht="15.75">
      <c r="A102" s="5"/>
      <c r="B102" s="16"/>
      <c r="C102" s="16"/>
      <c r="D102" s="17"/>
      <c r="E102" s="17"/>
      <c r="F102" s="17"/>
      <c r="G102" s="17"/>
      <c r="H102" s="13"/>
      <c r="I102" s="13"/>
    </row>
    <row r="103" spans="1:9" ht="33.75" customHeight="1">
      <c r="A103" s="80" t="s">
        <v>281</v>
      </c>
      <c r="B103" s="80"/>
      <c r="C103" s="80"/>
      <c r="D103" s="80"/>
      <c r="E103" s="80"/>
      <c r="F103" s="80"/>
      <c r="G103" s="80"/>
      <c r="H103" s="80"/>
      <c r="I103" s="80"/>
    </row>
  </sheetData>
  <sheetProtection/>
  <mergeCells count="4">
    <mergeCell ref="A5:H5"/>
    <mergeCell ref="J5:R5"/>
    <mergeCell ref="L6:Q6"/>
    <mergeCell ref="A103:I103"/>
  </mergeCells>
  <hyperlinks>
    <hyperlink ref="A103:I103" r:id="rId1" display="SOURCE: New York State Department of Financial Services, 2017 Department of Financial Services Annual Report; https://www.dfs.ny.gov/reports_and_publications/dfs_annual_reports (last viewed September 4, 2020)."/>
  </hyperlinks>
  <printOptions/>
  <pageMargins left="0.7" right="0.7" top="0.75" bottom="0.75" header="0.3" footer="0.3"/>
  <pageSetup horizontalDpi="1200" verticalDpi="12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4.77734375" style="0" customWidth="1"/>
    <col min="2" max="8" width="12.77734375" style="0" customWidth="1"/>
    <col min="9" max="9" width="5.77734375" style="0" customWidth="1"/>
    <col min="10" max="10" width="44.77734375" style="0" customWidth="1"/>
  </cols>
  <sheetData>
    <row r="1" spans="1:18" ht="20.25">
      <c r="A1" s="18" t="s">
        <v>211</v>
      </c>
      <c r="B1" s="2"/>
      <c r="C1" s="3"/>
      <c r="D1" s="4"/>
      <c r="E1" s="4"/>
      <c r="F1" s="32"/>
      <c r="G1" s="5"/>
      <c r="H1" s="5"/>
      <c r="I1" s="5"/>
      <c r="J1" s="18" t="s">
        <v>212</v>
      </c>
      <c r="K1" s="5"/>
      <c r="L1" s="5"/>
      <c r="M1" s="5"/>
      <c r="N1" s="5"/>
      <c r="O1" s="5"/>
      <c r="P1" s="5"/>
      <c r="Q1" s="5"/>
      <c r="R1" s="5"/>
    </row>
    <row r="2" spans="1:18" ht="20.25">
      <c r="A2" s="18" t="s">
        <v>236</v>
      </c>
      <c r="B2" s="2"/>
      <c r="C2" s="3"/>
      <c r="D2" s="4"/>
      <c r="E2" s="3"/>
      <c r="F2" s="3"/>
      <c r="G2" s="5"/>
      <c r="H2" s="5"/>
      <c r="I2" s="5"/>
      <c r="J2" s="18" t="s">
        <v>236</v>
      </c>
      <c r="K2" s="5"/>
      <c r="L2" s="5"/>
      <c r="M2" s="5"/>
      <c r="N2" s="5"/>
      <c r="O2" s="5"/>
      <c r="P2" s="5"/>
      <c r="Q2" s="5"/>
      <c r="R2" s="5"/>
    </row>
    <row r="3" spans="1:18" ht="20.25">
      <c r="A3" s="18" t="s">
        <v>78</v>
      </c>
      <c r="B3" s="2"/>
      <c r="C3" s="3"/>
      <c r="D3" s="4"/>
      <c r="E3" s="3"/>
      <c r="F3" s="3"/>
      <c r="G3" s="5"/>
      <c r="H3" s="5"/>
      <c r="I3" s="5"/>
      <c r="J3" s="18" t="s">
        <v>78</v>
      </c>
      <c r="K3" s="5"/>
      <c r="L3" s="5"/>
      <c r="M3" s="5"/>
      <c r="N3" s="5"/>
      <c r="O3" s="5"/>
      <c r="P3" s="5"/>
      <c r="Q3" s="5"/>
      <c r="R3" s="5"/>
    </row>
    <row r="4" spans="1:18" ht="20.25">
      <c r="A4" s="18"/>
      <c r="B4" s="2"/>
      <c r="C4" s="3"/>
      <c r="D4" s="4"/>
      <c r="E4" s="3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.75">
      <c r="A5" s="78" t="s">
        <v>1</v>
      </c>
      <c r="B5" s="78"/>
      <c r="C5" s="78"/>
      <c r="D5" s="78"/>
      <c r="E5" s="78"/>
      <c r="F5" s="78"/>
      <c r="G5" s="78"/>
      <c r="H5" s="78"/>
      <c r="I5" s="6"/>
      <c r="J5" s="78" t="s">
        <v>74</v>
      </c>
      <c r="K5" s="78"/>
      <c r="L5" s="78"/>
      <c r="M5" s="78"/>
      <c r="N5" s="78"/>
      <c r="O5" s="78"/>
      <c r="P5" s="78"/>
      <c r="Q5" s="78"/>
      <c r="R5" s="78"/>
    </row>
    <row r="6" spans="1:18" ht="15.75">
      <c r="A6" s="1"/>
      <c r="B6" s="1"/>
      <c r="C6" s="1"/>
      <c r="D6" s="1"/>
      <c r="E6" s="1"/>
      <c r="F6" s="1"/>
      <c r="G6" s="1"/>
      <c r="H6" s="1"/>
      <c r="I6" s="6"/>
      <c r="J6" s="5"/>
      <c r="K6" s="1"/>
      <c r="L6" s="79" t="s">
        <v>75</v>
      </c>
      <c r="M6" s="79"/>
      <c r="N6" s="79"/>
      <c r="O6" s="79"/>
      <c r="P6" s="79"/>
      <c r="Q6" s="79"/>
      <c r="R6" s="1"/>
    </row>
    <row r="7" spans="1:18" ht="72">
      <c r="A7" s="54" t="s">
        <v>209</v>
      </c>
      <c r="B7" s="8" t="s">
        <v>94</v>
      </c>
      <c r="C7" s="19" t="s">
        <v>95</v>
      </c>
      <c r="D7" s="20" t="s">
        <v>96</v>
      </c>
      <c r="E7" s="21" t="s">
        <v>97</v>
      </c>
      <c r="F7" s="20" t="s">
        <v>98</v>
      </c>
      <c r="G7" s="22" t="s">
        <v>99</v>
      </c>
      <c r="H7" s="22" t="s">
        <v>100</v>
      </c>
      <c r="I7" s="56"/>
      <c r="J7" s="54" t="s">
        <v>209</v>
      </c>
      <c r="K7" s="22" t="s">
        <v>107</v>
      </c>
      <c r="L7" s="22" t="s">
        <v>101</v>
      </c>
      <c r="M7" s="22" t="s">
        <v>102</v>
      </c>
      <c r="N7" s="22" t="s">
        <v>234</v>
      </c>
      <c r="O7" s="22" t="s">
        <v>235</v>
      </c>
      <c r="P7" s="22" t="s">
        <v>250</v>
      </c>
      <c r="Q7" s="22" t="s">
        <v>105</v>
      </c>
      <c r="R7" s="22" t="s">
        <v>106</v>
      </c>
    </row>
    <row r="8" spans="1:18" ht="15.75">
      <c r="A8" s="5"/>
      <c r="B8" s="5"/>
      <c r="C8" s="5"/>
      <c r="D8" s="5"/>
      <c r="E8" s="5"/>
      <c r="F8" s="5"/>
      <c r="G8" s="5"/>
      <c r="H8" s="5"/>
      <c r="I8" s="6"/>
      <c r="J8" s="5"/>
      <c r="K8" s="9"/>
      <c r="L8" s="5"/>
      <c r="M8" s="5"/>
      <c r="N8" s="10"/>
      <c r="O8" s="10"/>
      <c r="P8" s="10"/>
      <c r="Q8" s="10"/>
      <c r="R8" s="5"/>
    </row>
    <row r="9" spans="1:18" ht="15.75">
      <c r="A9" s="11" t="s">
        <v>0</v>
      </c>
      <c r="B9" s="24">
        <f>SUM(B12:B97)</f>
        <v>725158001</v>
      </c>
      <c r="C9" s="24">
        <f aca="true" t="shared" si="0" ref="C9:H9">SUM(C12:C97)</f>
        <v>200331562</v>
      </c>
      <c r="D9" s="24">
        <f t="shared" si="0"/>
        <v>149835305</v>
      </c>
      <c r="E9" s="24">
        <f t="shared" si="0"/>
        <v>28324292</v>
      </c>
      <c r="F9" s="24">
        <f t="shared" si="0"/>
        <v>266673021</v>
      </c>
      <c r="G9" s="24">
        <f t="shared" si="0"/>
        <v>2509733</v>
      </c>
      <c r="H9" s="24">
        <f t="shared" si="0"/>
        <v>77072959</v>
      </c>
      <c r="J9" s="11" t="s">
        <v>0</v>
      </c>
      <c r="K9" s="24">
        <f>SUM(K12:K97)</f>
        <v>725068000</v>
      </c>
      <c r="L9" s="24">
        <f aca="true" t="shared" si="1" ref="L9:R9">SUM(L12:L97)</f>
        <v>636775122</v>
      </c>
      <c r="M9" s="24">
        <f t="shared" si="1"/>
        <v>567921329</v>
      </c>
      <c r="N9" s="24">
        <f t="shared" si="1"/>
        <v>7764734</v>
      </c>
      <c r="O9" s="24">
        <f t="shared" si="1"/>
        <v>37204589</v>
      </c>
      <c r="P9" s="24">
        <f t="shared" si="1"/>
        <v>5131455</v>
      </c>
      <c r="Q9" s="24">
        <f t="shared" si="1"/>
        <v>19793995</v>
      </c>
      <c r="R9" s="24">
        <f t="shared" si="1"/>
        <v>88292878</v>
      </c>
    </row>
    <row r="10" ht="15.75">
      <c r="A10" s="5"/>
    </row>
    <row r="11" spans="1:10" ht="15.75">
      <c r="A11" s="62" t="s">
        <v>198</v>
      </c>
      <c r="B11" s="40"/>
      <c r="J11" s="62" t="s">
        <v>198</v>
      </c>
    </row>
    <row r="12" spans="1:18" ht="15.75">
      <c r="A12" s="41" t="s">
        <v>110</v>
      </c>
      <c r="B12" s="63">
        <f aca="true" t="shared" si="2" ref="B12:B55">SUM(C12:H12)</f>
        <v>778379</v>
      </c>
      <c r="C12" s="63">
        <v>8577</v>
      </c>
      <c r="D12" s="63">
        <v>267771</v>
      </c>
      <c r="E12" s="63">
        <v>1009</v>
      </c>
      <c r="F12" s="63">
        <v>469365</v>
      </c>
      <c r="G12" s="63">
        <v>5549</v>
      </c>
      <c r="H12" s="63">
        <v>26108</v>
      </c>
      <c r="J12" s="41" t="s">
        <v>110</v>
      </c>
      <c r="K12" s="64">
        <f aca="true" t="shared" si="3" ref="K12:K55">+L12+R12</f>
        <v>778379</v>
      </c>
      <c r="L12" s="63">
        <f>SUM(M12:Q12)-P12</f>
        <v>721537</v>
      </c>
      <c r="M12" s="63">
        <v>659143</v>
      </c>
      <c r="N12" s="63">
        <v>23363</v>
      </c>
      <c r="O12" s="63">
        <v>32531</v>
      </c>
      <c r="P12" s="63">
        <v>0</v>
      </c>
      <c r="Q12" s="63">
        <v>6500</v>
      </c>
      <c r="R12" s="63">
        <v>56842</v>
      </c>
    </row>
    <row r="13" spans="1:18" ht="15.75">
      <c r="A13" s="41" t="s">
        <v>111</v>
      </c>
      <c r="B13" s="63">
        <f t="shared" si="2"/>
        <v>302006</v>
      </c>
      <c r="C13" s="63">
        <v>9944</v>
      </c>
      <c r="D13" s="63">
        <v>58612</v>
      </c>
      <c r="E13" s="63">
        <v>3627</v>
      </c>
      <c r="F13" s="63">
        <v>215579</v>
      </c>
      <c r="G13" s="63">
        <v>1977</v>
      </c>
      <c r="H13" s="63">
        <v>12267</v>
      </c>
      <c r="J13" s="41" t="s">
        <v>111</v>
      </c>
      <c r="K13" s="64">
        <f t="shared" si="3"/>
        <v>302006</v>
      </c>
      <c r="L13" s="63">
        <v>265405</v>
      </c>
      <c r="M13" s="63">
        <v>260785</v>
      </c>
      <c r="N13" s="63">
        <v>0</v>
      </c>
      <c r="O13" s="63">
        <v>4000</v>
      </c>
      <c r="P13" s="63">
        <v>0</v>
      </c>
      <c r="Q13" s="63">
        <v>620</v>
      </c>
      <c r="R13" s="63">
        <v>36601</v>
      </c>
    </row>
    <row r="14" spans="1:18" ht="15.75">
      <c r="A14" s="41" t="s">
        <v>112</v>
      </c>
      <c r="B14" s="63">
        <f t="shared" si="2"/>
        <v>1036623</v>
      </c>
      <c r="C14" s="63">
        <v>55808</v>
      </c>
      <c r="D14" s="63">
        <v>43282</v>
      </c>
      <c r="E14" s="63">
        <v>142</v>
      </c>
      <c r="F14" s="63">
        <v>910223</v>
      </c>
      <c r="G14" s="63">
        <v>8781</v>
      </c>
      <c r="H14" s="63">
        <v>18387</v>
      </c>
      <c r="J14" s="41" t="s">
        <v>112</v>
      </c>
      <c r="K14" s="64">
        <f t="shared" si="3"/>
        <v>1036623</v>
      </c>
      <c r="L14" s="63">
        <v>912176</v>
      </c>
      <c r="M14" s="63">
        <v>870070</v>
      </c>
      <c r="N14" s="63">
        <v>0</v>
      </c>
      <c r="O14" s="63">
        <v>39634</v>
      </c>
      <c r="P14" s="63">
        <v>0</v>
      </c>
      <c r="Q14" s="63">
        <v>2472</v>
      </c>
      <c r="R14" s="63">
        <v>124447</v>
      </c>
    </row>
    <row r="15" spans="1:18" ht="15.75">
      <c r="A15" s="41" t="s">
        <v>113</v>
      </c>
      <c r="B15" s="63">
        <f t="shared" si="2"/>
        <v>255131</v>
      </c>
      <c r="C15" s="63">
        <v>111332</v>
      </c>
      <c r="D15" s="63">
        <v>32290</v>
      </c>
      <c r="E15" s="63">
        <v>0</v>
      </c>
      <c r="F15" s="63">
        <v>109592</v>
      </c>
      <c r="G15" s="63">
        <v>315</v>
      </c>
      <c r="H15" s="63">
        <v>1602</v>
      </c>
      <c r="J15" s="41" t="s">
        <v>113</v>
      </c>
      <c r="K15" s="64">
        <f t="shared" si="3"/>
        <v>255131</v>
      </c>
      <c r="L15" s="63">
        <v>212588</v>
      </c>
      <c r="M15" s="63">
        <v>210584</v>
      </c>
      <c r="N15" s="63">
        <v>0</v>
      </c>
      <c r="O15" s="63">
        <v>0</v>
      </c>
      <c r="P15" s="63">
        <v>0</v>
      </c>
      <c r="Q15" s="63">
        <v>2004</v>
      </c>
      <c r="R15" s="63">
        <v>42543</v>
      </c>
    </row>
    <row r="16" spans="1:18" ht="15.75">
      <c r="A16" s="41" t="s">
        <v>114</v>
      </c>
      <c r="B16" s="63">
        <f t="shared" si="2"/>
        <v>515151</v>
      </c>
      <c r="C16" s="63">
        <v>28268</v>
      </c>
      <c r="D16" s="63">
        <v>2213</v>
      </c>
      <c r="E16" s="63">
        <v>0</v>
      </c>
      <c r="F16" s="63">
        <v>470664</v>
      </c>
      <c r="G16" s="63">
        <v>8712</v>
      </c>
      <c r="H16" s="63">
        <v>5294</v>
      </c>
      <c r="J16" s="41" t="s">
        <v>114</v>
      </c>
      <c r="K16" s="64">
        <f t="shared" si="3"/>
        <v>515151</v>
      </c>
      <c r="L16" s="63">
        <v>459747</v>
      </c>
      <c r="M16" s="63">
        <v>457035</v>
      </c>
      <c r="N16" s="63">
        <v>0</v>
      </c>
      <c r="O16" s="63">
        <v>0</v>
      </c>
      <c r="P16" s="63">
        <v>0</v>
      </c>
      <c r="Q16" s="63">
        <v>2712</v>
      </c>
      <c r="R16" s="63">
        <v>55404</v>
      </c>
    </row>
    <row r="17" spans="1:18" ht="15.75">
      <c r="A17" s="41" t="s">
        <v>115</v>
      </c>
      <c r="B17" s="63">
        <f t="shared" si="2"/>
        <v>179953</v>
      </c>
      <c r="C17" s="63">
        <v>6858</v>
      </c>
      <c r="D17" s="63">
        <v>29633</v>
      </c>
      <c r="E17" s="63">
        <v>0</v>
      </c>
      <c r="F17" s="63">
        <v>134619</v>
      </c>
      <c r="G17" s="63">
        <v>900</v>
      </c>
      <c r="H17" s="63">
        <v>7943</v>
      </c>
      <c r="J17" s="41" t="s">
        <v>115</v>
      </c>
      <c r="K17" s="64">
        <f t="shared" si="3"/>
        <v>179953</v>
      </c>
      <c r="L17" s="63">
        <v>153929</v>
      </c>
      <c r="M17" s="63">
        <v>148430</v>
      </c>
      <c r="N17" s="63">
        <v>0</v>
      </c>
      <c r="O17" s="63">
        <v>4000</v>
      </c>
      <c r="P17" s="63">
        <v>0</v>
      </c>
      <c r="Q17" s="63">
        <v>1499</v>
      </c>
      <c r="R17" s="63">
        <v>26024</v>
      </c>
    </row>
    <row r="18" spans="1:18" ht="15.75">
      <c r="A18" s="41" t="s">
        <v>160</v>
      </c>
      <c r="B18" s="63">
        <f t="shared" si="2"/>
        <v>7420370</v>
      </c>
      <c r="C18" s="63">
        <v>1081773</v>
      </c>
      <c r="D18" s="63">
        <v>1487309</v>
      </c>
      <c r="E18" s="63">
        <v>0</v>
      </c>
      <c r="F18" s="63">
        <v>4462340</v>
      </c>
      <c r="G18" s="63">
        <v>81607</v>
      </c>
      <c r="H18" s="63">
        <v>307341</v>
      </c>
      <c r="J18" s="41" t="s">
        <v>160</v>
      </c>
      <c r="K18" s="64">
        <f t="shared" si="3"/>
        <v>7330370</v>
      </c>
      <c r="L18" s="63">
        <f>SUM(M18:Q18)-P18</f>
        <v>6694067</v>
      </c>
      <c r="M18" s="63">
        <v>6130961</v>
      </c>
      <c r="N18" s="63">
        <v>0</v>
      </c>
      <c r="O18" s="63">
        <v>448592</v>
      </c>
      <c r="P18" s="63">
        <v>90000</v>
      </c>
      <c r="Q18" s="63">
        <v>114514</v>
      </c>
      <c r="R18" s="63">
        <v>636303</v>
      </c>
    </row>
    <row r="19" spans="1:18" ht="15.75">
      <c r="A19" s="41" t="s">
        <v>116</v>
      </c>
      <c r="B19" s="63">
        <f t="shared" si="2"/>
        <v>298085</v>
      </c>
      <c r="C19" s="63">
        <v>5483</v>
      </c>
      <c r="D19" s="63">
        <v>41768</v>
      </c>
      <c r="E19" s="63">
        <v>0</v>
      </c>
      <c r="F19" s="63">
        <v>236796</v>
      </c>
      <c r="G19" s="63">
        <v>3893</v>
      </c>
      <c r="H19" s="63">
        <v>10145</v>
      </c>
      <c r="J19" s="41" t="s">
        <v>116</v>
      </c>
      <c r="K19" s="64">
        <f t="shared" si="3"/>
        <v>298085</v>
      </c>
      <c r="L19" s="63">
        <v>270210</v>
      </c>
      <c r="M19" s="63">
        <v>256852</v>
      </c>
      <c r="N19" s="63">
        <v>0</v>
      </c>
      <c r="O19" s="63">
        <v>10350</v>
      </c>
      <c r="P19" s="63">
        <v>0</v>
      </c>
      <c r="Q19" s="63">
        <v>3008</v>
      </c>
      <c r="R19" s="63">
        <v>27875</v>
      </c>
    </row>
    <row r="20" spans="1:18" ht="15.75">
      <c r="A20" s="41" t="s">
        <v>117</v>
      </c>
      <c r="B20" s="63">
        <f t="shared" si="2"/>
        <v>18535</v>
      </c>
      <c r="C20" s="63">
        <v>1536</v>
      </c>
      <c r="D20" s="63">
        <v>8287</v>
      </c>
      <c r="E20" s="63">
        <v>0</v>
      </c>
      <c r="F20" s="63">
        <v>7764</v>
      </c>
      <c r="G20" s="63">
        <v>300</v>
      </c>
      <c r="H20" s="63">
        <v>648</v>
      </c>
      <c r="J20" s="41" t="s">
        <v>117</v>
      </c>
      <c r="K20" s="64">
        <f t="shared" si="3"/>
        <v>18535</v>
      </c>
      <c r="L20" s="63">
        <v>16819</v>
      </c>
      <c r="M20" s="63">
        <v>16807</v>
      </c>
      <c r="N20" s="63">
        <v>0</v>
      </c>
      <c r="O20" s="63">
        <v>0</v>
      </c>
      <c r="P20" s="63">
        <v>0</v>
      </c>
      <c r="Q20" s="63">
        <v>12</v>
      </c>
      <c r="R20" s="63">
        <v>1716</v>
      </c>
    </row>
    <row r="21" spans="1:18" ht="15.75">
      <c r="A21" s="41" t="s">
        <v>118</v>
      </c>
      <c r="B21" s="63">
        <f t="shared" si="2"/>
        <v>111615</v>
      </c>
      <c r="C21" s="63">
        <v>4816</v>
      </c>
      <c r="D21" s="63">
        <v>29761</v>
      </c>
      <c r="E21" s="63">
        <v>3101</v>
      </c>
      <c r="F21" s="63">
        <v>69384</v>
      </c>
      <c r="G21" s="63">
        <v>2538</v>
      </c>
      <c r="H21" s="63">
        <v>2015</v>
      </c>
      <c r="J21" s="41" t="s">
        <v>118</v>
      </c>
      <c r="K21" s="64">
        <f t="shared" si="3"/>
        <v>111615</v>
      </c>
      <c r="L21" s="63">
        <v>102962</v>
      </c>
      <c r="M21" s="63">
        <v>102789</v>
      </c>
      <c r="N21" s="63">
        <v>0</v>
      </c>
      <c r="O21" s="63">
        <v>0</v>
      </c>
      <c r="P21" s="63">
        <v>0</v>
      </c>
      <c r="Q21" s="63">
        <v>173</v>
      </c>
      <c r="R21" s="63">
        <v>8653</v>
      </c>
    </row>
    <row r="22" spans="1:18" ht="15.75">
      <c r="A22" s="41" t="s">
        <v>121</v>
      </c>
      <c r="B22" s="63">
        <f t="shared" si="2"/>
        <v>441217</v>
      </c>
      <c r="C22" s="63">
        <v>32456</v>
      </c>
      <c r="D22" s="63">
        <v>157732</v>
      </c>
      <c r="E22" s="63">
        <v>0</v>
      </c>
      <c r="F22" s="63">
        <v>240328</v>
      </c>
      <c r="G22" s="63">
        <v>2894</v>
      </c>
      <c r="H22" s="63">
        <v>7807</v>
      </c>
      <c r="J22" s="41" t="s">
        <v>121</v>
      </c>
      <c r="K22" s="64">
        <f t="shared" si="3"/>
        <v>441217</v>
      </c>
      <c r="L22" s="63">
        <v>410194</v>
      </c>
      <c r="M22" s="63">
        <v>409631</v>
      </c>
      <c r="N22" s="63">
        <v>0</v>
      </c>
      <c r="O22" s="63">
        <v>0</v>
      </c>
      <c r="P22" s="63">
        <v>0</v>
      </c>
      <c r="Q22" s="63">
        <v>563</v>
      </c>
      <c r="R22" s="63">
        <v>31023</v>
      </c>
    </row>
    <row r="23" spans="1:18" ht="15.75">
      <c r="A23" s="41" t="s">
        <v>122</v>
      </c>
      <c r="B23" s="63">
        <f t="shared" si="2"/>
        <v>220227</v>
      </c>
      <c r="C23" s="63">
        <v>7172</v>
      </c>
      <c r="D23" s="63">
        <v>25260</v>
      </c>
      <c r="E23" s="63">
        <v>0</v>
      </c>
      <c r="F23" s="63">
        <v>171403</v>
      </c>
      <c r="G23" s="63">
        <v>5288</v>
      </c>
      <c r="H23" s="63">
        <v>11104</v>
      </c>
      <c r="J23" s="41" t="s">
        <v>122</v>
      </c>
      <c r="K23" s="64">
        <f t="shared" si="3"/>
        <v>220227</v>
      </c>
      <c r="L23" s="63">
        <v>200929</v>
      </c>
      <c r="M23" s="63">
        <v>193179</v>
      </c>
      <c r="N23" s="63">
        <v>3100</v>
      </c>
      <c r="O23" s="63">
        <v>0</v>
      </c>
      <c r="P23" s="63">
        <v>0</v>
      </c>
      <c r="Q23" s="63">
        <v>4650</v>
      </c>
      <c r="R23" s="63">
        <v>19298</v>
      </c>
    </row>
    <row r="24" spans="1:18" ht="15.75">
      <c r="A24" s="41" t="s">
        <v>123</v>
      </c>
      <c r="B24" s="63">
        <f t="shared" si="2"/>
        <v>63479</v>
      </c>
      <c r="C24" s="63">
        <v>4978</v>
      </c>
      <c r="D24" s="63">
        <v>24179</v>
      </c>
      <c r="E24" s="63">
        <v>0</v>
      </c>
      <c r="F24" s="63">
        <v>32353</v>
      </c>
      <c r="G24" s="63">
        <v>1030</v>
      </c>
      <c r="H24" s="63">
        <v>939</v>
      </c>
      <c r="J24" s="41" t="s">
        <v>123</v>
      </c>
      <c r="K24" s="64">
        <f t="shared" si="3"/>
        <v>63479</v>
      </c>
      <c r="L24" s="63">
        <v>57541</v>
      </c>
      <c r="M24" s="63">
        <v>57227</v>
      </c>
      <c r="N24" s="63">
        <v>0</v>
      </c>
      <c r="O24" s="63">
        <v>0</v>
      </c>
      <c r="P24" s="63">
        <v>0</v>
      </c>
      <c r="Q24" s="63">
        <v>314</v>
      </c>
      <c r="R24" s="63">
        <v>5938</v>
      </c>
    </row>
    <row r="25" spans="1:18" ht="15.75">
      <c r="A25" s="41" t="s">
        <v>124</v>
      </c>
      <c r="B25" s="63">
        <f t="shared" si="2"/>
        <v>630619</v>
      </c>
      <c r="C25" s="63">
        <v>23964</v>
      </c>
      <c r="D25" s="63">
        <v>135312</v>
      </c>
      <c r="E25" s="63">
        <v>0</v>
      </c>
      <c r="F25" s="63">
        <v>459821</v>
      </c>
      <c r="G25" s="63">
        <v>2074</v>
      </c>
      <c r="H25" s="63">
        <v>9448</v>
      </c>
      <c r="J25" s="41" t="s">
        <v>124</v>
      </c>
      <c r="K25" s="64">
        <f t="shared" si="3"/>
        <v>630619</v>
      </c>
      <c r="L25" s="63">
        <v>572881</v>
      </c>
      <c r="M25" s="63">
        <v>526514</v>
      </c>
      <c r="N25" s="63">
        <v>9000</v>
      </c>
      <c r="O25" s="63">
        <v>34500</v>
      </c>
      <c r="P25" s="63">
        <v>0</v>
      </c>
      <c r="Q25" s="63">
        <v>2867</v>
      </c>
      <c r="R25" s="63">
        <v>57738</v>
      </c>
    </row>
    <row r="26" spans="1:18" ht="15.75">
      <c r="A26" s="41" t="s">
        <v>125</v>
      </c>
      <c r="B26" s="63">
        <f t="shared" si="2"/>
        <v>3471</v>
      </c>
      <c r="C26" s="63">
        <v>3470</v>
      </c>
      <c r="D26" s="63">
        <v>0</v>
      </c>
      <c r="E26" s="63">
        <v>0</v>
      </c>
      <c r="F26" s="63">
        <v>0</v>
      </c>
      <c r="G26" s="63">
        <v>0</v>
      </c>
      <c r="H26" s="63">
        <v>1</v>
      </c>
      <c r="J26" s="41" t="s">
        <v>125</v>
      </c>
      <c r="K26" s="64">
        <f t="shared" si="3"/>
        <v>3471</v>
      </c>
      <c r="L26" s="63">
        <v>501</v>
      </c>
      <c r="M26" s="63">
        <v>500</v>
      </c>
      <c r="N26" s="63">
        <v>0</v>
      </c>
      <c r="O26" s="63">
        <v>0</v>
      </c>
      <c r="P26" s="63">
        <v>0</v>
      </c>
      <c r="Q26" s="63">
        <v>1</v>
      </c>
      <c r="R26" s="63">
        <v>2970</v>
      </c>
    </row>
    <row r="27" spans="1:18" ht="15.75">
      <c r="A27" s="41" t="s">
        <v>126</v>
      </c>
      <c r="B27" s="63">
        <f t="shared" si="2"/>
        <v>236787</v>
      </c>
      <c r="C27" s="63">
        <v>10768</v>
      </c>
      <c r="D27" s="63">
        <v>11426</v>
      </c>
      <c r="E27" s="63">
        <v>0</v>
      </c>
      <c r="F27" s="63">
        <v>205962</v>
      </c>
      <c r="G27" s="63">
        <v>3151</v>
      </c>
      <c r="H27" s="63">
        <v>5480</v>
      </c>
      <c r="J27" s="41" t="s">
        <v>126</v>
      </c>
      <c r="K27" s="64">
        <f t="shared" si="3"/>
        <v>236787</v>
      </c>
      <c r="L27" s="63">
        <v>215138</v>
      </c>
      <c r="M27" s="63">
        <v>207537</v>
      </c>
      <c r="N27" s="63">
        <v>0</v>
      </c>
      <c r="O27" s="63">
        <v>6000</v>
      </c>
      <c r="P27" s="63">
        <v>0</v>
      </c>
      <c r="Q27" s="63">
        <v>1601</v>
      </c>
      <c r="R27" s="63">
        <v>21649</v>
      </c>
    </row>
    <row r="28" spans="1:18" ht="15.75">
      <c r="A28" s="41" t="s">
        <v>127</v>
      </c>
      <c r="B28" s="63">
        <f t="shared" si="2"/>
        <v>815962</v>
      </c>
      <c r="C28" s="63">
        <v>59804</v>
      </c>
      <c r="D28" s="63">
        <v>56646</v>
      </c>
      <c r="E28" s="63">
        <v>220</v>
      </c>
      <c r="F28" s="63">
        <v>669637</v>
      </c>
      <c r="G28" s="63">
        <v>6859</v>
      </c>
      <c r="H28" s="63">
        <v>22796</v>
      </c>
      <c r="J28" s="41" t="s">
        <v>127</v>
      </c>
      <c r="K28" s="64">
        <f t="shared" si="3"/>
        <v>815962</v>
      </c>
      <c r="L28" s="63">
        <v>736917</v>
      </c>
      <c r="M28" s="63">
        <v>573318</v>
      </c>
      <c r="N28" s="63">
        <v>0</v>
      </c>
      <c r="O28" s="63">
        <v>156000</v>
      </c>
      <c r="P28" s="63">
        <v>0</v>
      </c>
      <c r="Q28" s="63">
        <v>7599</v>
      </c>
      <c r="R28" s="63">
        <v>79045</v>
      </c>
    </row>
    <row r="29" spans="1:18" ht="15.75">
      <c r="A29" s="41" t="s">
        <v>129</v>
      </c>
      <c r="B29" s="63">
        <f t="shared" si="2"/>
        <v>540294</v>
      </c>
      <c r="C29" s="63">
        <v>27971</v>
      </c>
      <c r="D29" s="63">
        <v>90791</v>
      </c>
      <c r="E29" s="63">
        <v>0</v>
      </c>
      <c r="F29" s="63">
        <v>410999</v>
      </c>
      <c r="G29" s="63">
        <v>2173</v>
      </c>
      <c r="H29" s="63">
        <v>8360</v>
      </c>
      <c r="J29" s="41" t="s">
        <v>129</v>
      </c>
      <c r="K29" s="64">
        <f t="shared" si="3"/>
        <v>540294</v>
      </c>
      <c r="L29" s="63">
        <v>489902</v>
      </c>
      <c r="M29" s="63">
        <v>467138</v>
      </c>
      <c r="N29" s="63">
        <v>0</v>
      </c>
      <c r="O29" s="63">
        <v>20000</v>
      </c>
      <c r="P29" s="63">
        <v>0</v>
      </c>
      <c r="Q29" s="63">
        <v>2764</v>
      </c>
      <c r="R29" s="63">
        <v>50392</v>
      </c>
    </row>
    <row r="30" spans="1:18" ht="15.75">
      <c r="A30" s="41" t="s">
        <v>130</v>
      </c>
      <c r="B30" s="63">
        <f t="shared" si="2"/>
        <v>146554</v>
      </c>
      <c r="C30" s="63">
        <v>14676</v>
      </c>
      <c r="D30" s="63">
        <v>10606</v>
      </c>
      <c r="E30" s="63">
        <v>0</v>
      </c>
      <c r="F30" s="63">
        <v>116738</v>
      </c>
      <c r="G30" s="63">
        <v>477</v>
      </c>
      <c r="H30" s="63">
        <v>4057</v>
      </c>
      <c r="J30" s="41" t="s">
        <v>130</v>
      </c>
      <c r="K30" s="64">
        <f t="shared" si="3"/>
        <v>146554</v>
      </c>
      <c r="L30" s="63">
        <v>128913</v>
      </c>
      <c r="M30" s="63">
        <v>116659</v>
      </c>
      <c r="N30" s="63">
        <v>0</v>
      </c>
      <c r="O30" s="63">
        <v>11750</v>
      </c>
      <c r="P30" s="63">
        <v>0</v>
      </c>
      <c r="Q30" s="63">
        <v>504</v>
      </c>
      <c r="R30" s="63">
        <v>17641</v>
      </c>
    </row>
    <row r="31" spans="1:18" ht="15.75">
      <c r="A31" s="41" t="s">
        <v>131</v>
      </c>
      <c r="B31" s="63">
        <f t="shared" si="2"/>
        <v>428836</v>
      </c>
      <c r="C31" s="63">
        <v>31306</v>
      </c>
      <c r="D31" s="63">
        <v>53105</v>
      </c>
      <c r="E31" s="63">
        <v>1175</v>
      </c>
      <c r="F31" s="63">
        <v>337001</v>
      </c>
      <c r="G31" s="63">
        <v>1884</v>
      </c>
      <c r="H31" s="63">
        <v>4365</v>
      </c>
      <c r="J31" s="41" t="s">
        <v>131</v>
      </c>
      <c r="K31" s="64">
        <f t="shared" si="3"/>
        <v>428836</v>
      </c>
      <c r="L31" s="63">
        <v>388378</v>
      </c>
      <c r="M31" s="63">
        <v>367564</v>
      </c>
      <c r="N31" s="63">
        <v>0</v>
      </c>
      <c r="O31" s="63">
        <v>20000</v>
      </c>
      <c r="P31" s="63">
        <v>0</v>
      </c>
      <c r="Q31" s="63">
        <v>814</v>
      </c>
      <c r="R31" s="63">
        <v>40458</v>
      </c>
    </row>
    <row r="32" spans="1:18" ht="15.75">
      <c r="A32" s="41" t="s">
        <v>237</v>
      </c>
      <c r="B32" s="63">
        <f t="shared" si="2"/>
        <v>505713</v>
      </c>
      <c r="C32" s="63">
        <v>19225</v>
      </c>
      <c r="D32" s="63">
        <v>144433</v>
      </c>
      <c r="E32" s="63">
        <v>0</v>
      </c>
      <c r="F32" s="63">
        <v>327429</v>
      </c>
      <c r="G32" s="63">
        <v>1400</v>
      </c>
      <c r="H32" s="63">
        <v>13226</v>
      </c>
      <c r="J32" s="41" t="s">
        <v>237</v>
      </c>
      <c r="K32" s="64">
        <f t="shared" si="3"/>
        <v>505712</v>
      </c>
      <c r="L32" s="63">
        <v>450740</v>
      </c>
      <c r="M32" s="63">
        <v>398161</v>
      </c>
      <c r="N32" s="63">
        <v>5000</v>
      </c>
      <c r="O32" s="63">
        <v>44624</v>
      </c>
      <c r="P32" s="63">
        <v>0</v>
      </c>
      <c r="Q32" s="63">
        <v>2955</v>
      </c>
      <c r="R32" s="63">
        <v>54972</v>
      </c>
    </row>
    <row r="33" spans="1:18" ht="15.75">
      <c r="A33" s="41" t="s">
        <v>132</v>
      </c>
      <c r="B33" s="63">
        <f t="shared" si="2"/>
        <v>281088</v>
      </c>
      <c r="C33" s="63">
        <v>177</v>
      </c>
      <c r="D33" s="63">
        <v>279540</v>
      </c>
      <c r="E33" s="63">
        <v>0</v>
      </c>
      <c r="F33" s="63">
        <v>0</v>
      </c>
      <c r="G33" s="63">
        <v>0</v>
      </c>
      <c r="H33" s="63">
        <v>1371</v>
      </c>
      <c r="J33" s="41" t="s">
        <v>132</v>
      </c>
      <c r="K33" s="64">
        <f t="shared" si="3"/>
        <v>281088</v>
      </c>
      <c r="L33" s="63">
        <v>255759</v>
      </c>
      <c r="M33" s="63">
        <v>236586</v>
      </c>
      <c r="N33" s="63">
        <v>0</v>
      </c>
      <c r="O33" s="63">
        <v>18962</v>
      </c>
      <c r="P33" s="63">
        <v>0</v>
      </c>
      <c r="Q33" s="63">
        <v>211</v>
      </c>
      <c r="R33" s="63">
        <v>25329</v>
      </c>
    </row>
    <row r="34" spans="1:18" ht="15.75">
      <c r="A34" s="41" t="s">
        <v>133</v>
      </c>
      <c r="B34" s="63">
        <f t="shared" si="2"/>
        <v>380901</v>
      </c>
      <c r="C34" s="63">
        <v>14494</v>
      </c>
      <c r="D34" s="63">
        <v>12415</v>
      </c>
      <c r="E34" s="63">
        <v>19650</v>
      </c>
      <c r="F34" s="63">
        <v>317131</v>
      </c>
      <c r="G34" s="63">
        <v>9589</v>
      </c>
      <c r="H34" s="63">
        <v>7622</v>
      </c>
      <c r="J34" s="41" t="s">
        <v>133</v>
      </c>
      <c r="K34" s="64">
        <f t="shared" si="3"/>
        <v>380901</v>
      </c>
      <c r="L34" s="63">
        <v>341228</v>
      </c>
      <c r="M34" s="63">
        <v>287717</v>
      </c>
      <c r="N34" s="63">
        <v>0</v>
      </c>
      <c r="O34" s="63">
        <v>51886</v>
      </c>
      <c r="P34" s="63">
        <v>0</v>
      </c>
      <c r="Q34" s="63">
        <v>1625</v>
      </c>
      <c r="R34" s="63">
        <v>39673</v>
      </c>
    </row>
    <row r="35" spans="1:18" ht="15.75">
      <c r="A35" s="41" t="s">
        <v>134</v>
      </c>
      <c r="B35" s="63">
        <f t="shared" si="2"/>
        <v>1835973</v>
      </c>
      <c r="C35" s="63">
        <v>662986</v>
      </c>
      <c r="D35" s="63">
        <v>355731</v>
      </c>
      <c r="E35" s="63">
        <v>0</v>
      </c>
      <c r="F35" s="63">
        <v>801080</v>
      </c>
      <c r="G35" s="63">
        <v>3185</v>
      </c>
      <c r="H35" s="63">
        <v>12991</v>
      </c>
      <c r="J35" s="41" t="s">
        <v>134</v>
      </c>
      <c r="K35" s="64">
        <f t="shared" si="3"/>
        <v>1835973</v>
      </c>
      <c r="L35" s="63">
        <v>1708952</v>
      </c>
      <c r="M35" s="63">
        <v>1619862</v>
      </c>
      <c r="N35" s="63">
        <v>0</v>
      </c>
      <c r="O35" s="63">
        <v>85000</v>
      </c>
      <c r="P35" s="63">
        <v>0</v>
      </c>
      <c r="Q35" s="63">
        <v>4090</v>
      </c>
      <c r="R35" s="63">
        <v>127021</v>
      </c>
    </row>
    <row r="36" spans="1:18" ht="15.75">
      <c r="A36" s="41" t="s">
        <v>135</v>
      </c>
      <c r="B36" s="63">
        <f t="shared" si="2"/>
        <v>477003</v>
      </c>
      <c r="C36" s="63">
        <v>41585</v>
      </c>
      <c r="D36" s="63">
        <v>116998</v>
      </c>
      <c r="E36" s="63">
        <v>0</v>
      </c>
      <c r="F36" s="63">
        <v>286165</v>
      </c>
      <c r="G36" s="63">
        <v>7105</v>
      </c>
      <c r="H36" s="63">
        <v>25150</v>
      </c>
      <c r="J36" s="41" t="s">
        <v>135</v>
      </c>
      <c r="K36" s="64">
        <f t="shared" si="3"/>
        <v>477003</v>
      </c>
      <c r="L36" s="63">
        <v>426904</v>
      </c>
      <c r="M36" s="63">
        <v>421011</v>
      </c>
      <c r="N36" s="63">
        <v>0</v>
      </c>
      <c r="O36" s="63">
        <v>0</v>
      </c>
      <c r="P36" s="63">
        <v>0</v>
      </c>
      <c r="Q36" s="63">
        <v>5893</v>
      </c>
      <c r="R36" s="63">
        <v>50099</v>
      </c>
    </row>
    <row r="37" spans="1:18" ht="15.75">
      <c r="A37" s="41" t="s">
        <v>136</v>
      </c>
      <c r="B37" s="63">
        <f t="shared" si="2"/>
        <v>1257761</v>
      </c>
      <c r="C37" s="63">
        <v>10426</v>
      </c>
      <c r="D37" s="63">
        <v>349635</v>
      </c>
      <c r="E37" s="63">
        <v>0</v>
      </c>
      <c r="F37" s="63">
        <v>829062</v>
      </c>
      <c r="G37" s="63">
        <v>14832</v>
      </c>
      <c r="H37" s="63">
        <v>53806</v>
      </c>
      <c r="J37" s="41" t="s">
        <v>136</v>
      </c>
      <c r="K37" s="64">
        <f t="shared" si="3"/>
        <v>1257761</v>
      </c>
      <c r="L37" s="63">
        <v>1136759</v>
      </c>
      <c r="M37" s="63">
        <v>989577</v>
      </c>
      <c r="N37" s="63">
        <v>0</v>
      </c>
      <c r="O37" s="63">
        <v>141500</v>
      </c>
      <c r="P37" s="63">
        <v>0</v>
      </c>
      <c r="Q37" s="63">
        <v>5682</v>
      </c>
      <c r="R37" s="63">
        <v>121002</v>
      </c>
    </row>
    <row r="38" spans="1:18" ht="15.75">
      <c r="A38" s="41" t="s">
        <v>172</v>
      </c>
      <c r="B38" s="63">
        <f t="shared" si="2"/>
        <v>1219507</v>
      </c>
      <c r="C38" s="63">
        <v>82931</v>
      </c>
      <c r="D38" s="63">
        <v>43829</v>
      </c>
      <c r="E38" s="63">
        <v>0</v>
      </c>
      <c r="F38" s="63">
        <v>1047299</v>
      </c>
      <c r="G38" s="63">
        <v>5035</v>
      </c>
      <c r="H38" s="63">
        <v>40413</v>
      </c>
      <c r="J38" s="41" t="s">
        <v>172</v>
      </c>
      <c r="K38" s="64">
        <f t="shared" si="3"/>
        <v>1219507</v>
      </c>
      <c r="L38" s="63">
        <v>1090836</v>
      </c>
      <c r="M38" s="63">
        <v>1001578</v>
      </c>
      <c r="N38" s="63">
        <v>0</v>
      </c>
      <c r="O38" s="63">
        <v>78418</v>
      </c>
      <c r="P38" s="63">
        <v>0</v>
      </c>
      <c r="Q38" s="63">
        <v>10840</v>
      </c>
      <c r="R38" s="63">
        <v>128671</v>
      </c>
    </row>
    <row r="39" spans="1:18" ht="15.75">
      <c r="A39" s="41" t="s">
        <v>137</v>
      </c>
      <c r="B39" s="63">
        <f t="shared" si="2"/>
        <v>3710332</v>
      </c>
      <c r="C39" s="63">
        <v>261019</v>
      </c>
      <c r="D39" s="63">
        <v>345690</v>
      </c>
      <c r="E39" s="63">
        <v>575</v>
      </c>
      <c r="F39" s="63">
        <v>2722797</v>
      </c>
      <c r="G39" s="63">
        <v>26782</v>
      </c>
      <c r="H39" s="63">
        <v>353469</v>
      </c>
      <c r="J39" s="41" t="s">
        <v>137</v>
      </c>
      <c r="K39" s="64">
        <f t="shared" si="3"/>
        <v>3710332</v>
      </c>
      <c r="L39" s="63">
        <v>3117601</v>
      </c>
      <c r="M39" s="63">
        <v>2649518</v>
      </c>
      <c r="N39" s="63">
        <v>100000</v>
      </c>
      <c r="O39" s="63">
        <v>363171</v>
      </c>
      <c r="P39" s="63">
        <v>0</v>
      </c>
      <c r="Q39" s="63">
        <v>4912</v>
      </c>
      <c r="R39" s="63">
        <v>592731</v>
      </c>
    </row>
    <row r="40" spans="1:18" ht="15.75">
      <c r="A40" s="41" t="s">
        <v>138</v>
      </c>
      <c r="B40" s="63">
        <f t="shared" si="2"/>
        <v>300076</v>
      </c>
      <c r="C40" s="63">
        <v>101782</v>
      </c>
      <c r="D40" s="63">
        <v>602</v>
      </c>
      <c r="E40" s="63">
        <v>0</v>
      </c>
      <c r="F40" s="63">
        <v>193099</v>
      </c>
      <c r="G40" s="63">
        <v>1858</v>
      </c>
      <c r="H40" s="63">
        <v>2735</v>
      </c>
      <c r="J40" s="41" t="s">
        <v>138</v>
      </c>
      <c r="K40" s="64">
        <f t="shared" si="3"/>
        <v>300076</v>
      </c>
      <c r="L40" s="63">
        <v>261605</v>
      </c>
      <c r="M40" s="63">
        <v>251439</v>
      </c>
      <c r="N40" s="63">
        <v>0</v>
      </c>
      <c r="O40" s="63">
        <v>3000</v>
      </c>
      <c r="P40" s="63">
        <v>0</v>
      </c>
      <c r="Q40" s="63">
        <v>7166</v>
      </c>
      <c r="R40" s="63">
        <v>38471</v>
      </c>
    </row>
    <row r="41" spans="1:18" ht="15.75">
      <c r="A41" s="41" t="s">
        <v>238</v>
      </c>
      <c r="B41" s="63">
        <f t="shared" si="2"/>
        <v>747955</v>
      </c>
      <c r="C41" s="63">
        <v>21264</v>
      </c>
      <c r="D41" s="63">
        <v>195860</v>
      </c>
      <c r="E41" s="63">
        <v>1150</v>
      </c>
      <c r="F41" s="63">
        <v>485920</v>
      </c>
      <c r="G41" s="63">
        <v>15177</v>
      </c>
      <c r="H41" s="63">
        <v>28584</v>
      </c>
      <c r="J41" s="41" t="s">
        <v>238</v>
      </c>
      <c r="K41" s="64">
        <f t="shared" si="3"/>
        <v>747955</v>
      </c>
      <c r="L41" s="63">
        <v>680678</v>
      </c>
      <c r="M41" s="63">
        <v>617092</v>
      </c>
      <c r="N41" s="63">
        <v>0</v>
      </c>
      <c r="O41" s="63">
        <v>59000</v>
      </c>
      <c r="P41" s="63">
        <v>0</v>
      </c>
      <c r="Q41" s="63">
        <v>4586</v>
      </c>
      <c r="R41" s="63">
        <v>67277</v>
      </c>
    </row>
    <row r="42" spans="1:18" ht="15.75">
      <c r="A42" s="41" t="s">
        <v>140</v>
      </c>
      <c r="B42" s="63">
        <f t="shared" si="2"/>
        <v>42304</v>
      </c>
      <c r="C42" s="63">
        <v>980</v>
      </c>
      <c r="D42" s="63">
        <v>38761</v>
      </c>
      <c r="E42" s="63">
        <v>1374</v>
      </c>
      <c r="F42" s="63">
        <v>0</v>
      </c>
      <c r="G42" s="63">
        <v>0</v>
      </c>
      <c r="H42" s="63">
        <v>1189</v>
      </c>
      <c r="J42" s="41" t="s">
        <v>140</v>
      </c>
      <c r="K42" s="64">
        <f t="shared" si="3"/>
        <v>42304</v>
      </c>
      <c r="L42" s="63">
        <v>34506</v>
      </c>
      <c r="M42" s="63">
        <v>31259</v>
      </c>
      <c r="N42" s="63">
        <v>0</v>
      </c>
      <c r="O42" s="63">
        <v>3000</v>
      </c>
      <c r="P42" s="63">
        <v>0</v>
      </c>
      <c r="Q42" s="63">
        <v>247</v>
      </c>
      <c r="R42" s="63">
        <v>7798</v>
      </c>
    </row>
    <row r="43" spans="1:18" ht="15.75">
      <c r="A43" s="41" t="s">
        <v>141</v>
      </c>
      <c r="B43" s="63">
        <f t="shared" si="2"/>
        <v>124002</v>
      </c>
      <c r="C43" s="63">
        <v>95203</v>
      </c>
      <c r="D43" s="63">
        <v>28567</v>
      </c>
      <c r="E43" s="63">
        <v>77</v>
      </c>
      <c r="F43" s="63">
        <v>0</v>
      </c>
      <c r="G43" s="63">
        <v>0</v>
      </c>
      <c r="H43" s="63">
        <v>155</v>
      </c>
      <c r="J43" s="41" t="s">
        <v>141</v>
      </c>
      <c r="K43" s="64">
        <f t="shared" si="3"/>
        <v>124002</v>
      </c>
      <c r="L43" s="63">
        <v>114605</v>
      </c>
      <c r="M43" s="63">
        <v>114248</v>
      </c>
      <c r="N43" s="63">
        <v>0</v>
      </c>
      <c r="O43" s="63">
        <v>0</v>
      </c>
      <c r="P43" s="63">
        <v>0</v>
      </c>
      <c r="Q43" s="63">
        <v>357</v>
      </c>
      <c r="R43" s="63">
        <v>9397</v>
      </c>
    </row>
    <row r="44" spans="1:18" ht="15.75">
      <c r="A44" s="41" t="s">
        <v>143</v>
      </c>
      <c r="B44" s="63">
        <f t="shared" si="2"/>
        <v>252129</v>
      </c>
      <c r="C44" s="63">
        <v>41521</v>
      </c>
      <c r="D44" s="63">
        <v>3689</v>
      </c>
      <c r="E44" s="63">
        <v>0</v>
      </c>
      <c r="F44" s="63">
        <v>200200</v>
      </c>
      <c r="G44" s="63">
        <v>384</v>
      </c>
      <c r="H44" s="63">
        <v>6335</v>
      </c>
      <c r="J44" s="41" t="s">
        <v>143</v>
      </c>
      <c r="K44" s="64">
        <f t="shared" si="3"/>
        <v>252129</v>
      </c>
      <c r="L44" s="63">
        <v>226538</v>
      </c>
      <c r="M44" s="63">
        <v>223174</v>
      </c>
      <c r="N44" s="63">
        <v>0</v>
      </c>
      <c r="O44" s="63">
        <v>0</v>
      </c>
      <c r="P44" s="63">
        <v>0</v>
      </c>
      <c r="Q44" s="63">
        <v>3364</v>
      </c>
      <c r="R44" s="63">
        <v>25591</v>
      </c>
    </row>
    <row r="45" spans="1:18" ht="15.75">
      <c r="A45" s="41" t="s">
        <v>144</v>
      </c>
      <c r="B45" s="63">
        <f t="shared" si="2"/>
        <v>1200286</v>
      </c>
      <c r="C45" s="63">
        <v>78225</v>
      </c>
      <c r="D45" s="63">
        <v>57636</v>
      </c>
      <c r="E45" s="63">
        <v>0</v>
      </c>
      <c r="F45" s="63">
        <v>1040712</v>
      </c>
      <c r="G45" s="63">
        <v>9746</v>
      </c>
      <c r="H45" s="63">
        <v>13967</v>
      </c>
      <c r="J45" s="41" t="s">
        <v>144</v>
      </c>
      <c r="K45" s="64">
        <f t="shared" si="3"/>
        <v>1200286</v>
      </c>
      <c r="L45" s="63">
        <v>1043509</v>
      </c>
      <c r="M45" s="63">
        <v>1031298</v>
      </c>
      <c r="N45" s="63">
        <v>0</v>
      </c>
      <c r="O45" s="63">
        <v>0</v>
      </c>
      <c r="P45" s="63">
        <v>0</v>
      </c>
      <c r="Q45" s="63">
        <v>12211</v>
      </c>
      <c r="R45" s="63">
        <v>156777</v>
      </c>
    </row>
    <row r="46" spans="1:18" ht="15.75">
      <c r="A46" s="41" t="s">
        <v>145</v>
      </c>
      <c r="B46" s="63">
        <f t="shared" si="2"/>
        <v>39047611</v>
      </c>
      <c r="C46" s="63">
        <v>618933</v>
      </c>
      <c r="D46" s="63">
        <v>8275465</v>
      </c>
      <c r="E46" s="63">
        <v>0</v>
      </c>
      <c r="F46" s="63">
        <v>29389196</v>
      </c>
      <c r="G46" s="63">
        <v>43154</v>
      </c>
      <c r="H46" s="63">
        <v>720863</v>
      </c>
      <c r="J46" s="41" t="s">
        <v>145</v>
      </c>
      <c r="K46" s="64">
        <f t="shared" si="3"/>
        <v>39047611</v>
      </c>
      <c r="L46" s="63">
        <v>35435347</v>
      </c>
      <c r="M46" s="63">
        <v>31863527</v>
      </c>
      <c r="N46" s="63">
        <v>893000</v>
      </c>
      <c r="O46" s="63">
        <v>2050900</v>
      </c>
      <c r="P46" s="63">
        <v>256588</v>
      </c>
      <c r="Q46" s="63">
        <v>371332</v>
      </c>
      <c r="R46" s="63">
        <v>3612264</v>
      </c>
    </row>
    <row r="47" spans="1:18" ht="15.75">
      <c r="A47" s="41" t="s">
        <v>146</v>
      </c>
      <c r="B47" s="63">
        <f t="shared" si="2"/>
        <v>160970</v>
      </c>
      <c r="C47" s="63">
        <v>6240</v>
      </c>
      <c r="D47" s="63">
        <v>14181</v>
      </c>
      <c r="E47" s="63">
        <v>6525</v>
      </c>
      <c r="F47" s="63">
        <v>131157</v>
      </c>
      <c r="G47" s="63">
        <v>227</v>
      </c>
      <c r="H47" s="63">
        <v>2640</v>
      </c>
      <c r="J47" s="41" t="s">
        <v>146</v>
      </c>
      <c r="K47" s="64">
        <f t="shared" si="3"/>
        <v>160970</v>
      </c>
      <c r="L47" s="63">
        <v>142437</v>
      </c>
      <c r="M47" s="63">
        <v>141850</v>
      </c>
      <c r="N47" s="63">
        <v>0</v>
      </c>
      <c r="O47" s="63">
        <v>0</v>
      </c>
      <c r="P47" s="63">
        <v>0</v>
      </c>
      <c r="Q47" s="63">
        <v>587</v>
      </c>
      <c r="R47" s="63">
        <v>18533</v>
      </c>
    </row>
    <row r="48" spans="1:18" ht="15.75">
      <c r="A48" s="41" t="s">
        <v>148</v>
      </c>
      <c r="B48" s="63">
        <f t="shared" si="2"/>
        <v>685434</v>
      </c>
      <c r="C48" s="63">
        <v>113266</v>
      </c>
      <c r="D48" s="63">
        <v>224730</v>
      </c>
      <c r="E48" s="63">
        <v>0</v>
      </c>
      <c r="F48" s="63">
        <v>331006</v>
      </c>
      <c r="G48" s="63">
        <v>2166</v>
      </c>
      <c r="H48" s="63">
        <v>14266</v>
      </c>
      <c r="J48" s="41" t="s">
        <v>148</v>
      </c>
      <c r="K48" s="64">
        <f t="shared" si="3"/>
        <v>685434</v>
      </c>
      <c r="L48" s="63">
        <v>575190</v>
      </c>
      <c r="M48" s="63">
        <v>570777</v>
      </c>
      <c r="N48" s="63">
        <v>0</v>
      </c>
      <c r="O48" s="63">
        <v>0</v>
      </c>
      <c r="P48" s="63">
        <v>0</v>
      </c>
      <c r="Q48" s="63">
        <v>4413</v>
      </c>
      <c r="R48" s="63">
        <v>110244</v>
      </c>
    </row>
    <row r="49" spans="1:18" ht="15.75">
      <c r="A49" s="41" t="s">
        <v>149</v>
      </c>
      <c r="B49" s="63">
        <f t="shared" si="2"/>
        <v>720459</v>
      </c>
      <c r="C49" s="63">
        <v>31783</v>
      </c>
      <c r="D49" s="63">
        <v>65973</v>
      </c>
      <c r="E49" s="63">
        <v>0</v>
      </c>
      <c r="F49" s="63">
        <v>594282</v>
      </c>
      <c r="G49" s="63">
        <v>2995</v>
      </c>
      <c r="H49" s="63">
        <v>25426</v>
      </c>
      <c r="J49" s="41" t="s">
        <v>149</v>
      </c>
      <c r="K49" s="64">
        <f t="shared" si="3"/>
        <v>720459</v>
      </c>
      <c r="L49" s="63">
        <v>654854</v>
      </c>
      <c r="M49" s="63">
        <v>591346</v>
      </c>
      <c r="N49" s="63">
        <v>0</v>
      </c>
      <c r="O49" s="63">
        <v>59795</v>
      </c>
      <c r="P49" s="63">
        <v>0</v>
      </c>
      <c r="Q49" s="63">
        <v>3713</v>
      </c>
      <c r="R49" s="63">
        <v>65605</v>
      </c>
    </row>
    <row r="50" spans="1:18" ht="15.75">
      <c r="A50" s="41" t="s">
        <v>150</v>
      </c>
      <c r="B50" s="63">
        <f t="shared" si="2"/>
        <v>461536</v>
      </c>
      <c r="C50" s="63">
        <v>8685</v>
      </c>
      <c r="D50" s="63">
        <v>143638</v>
      </c>
      <c r="E50" s="63">
        <v>0</v>
      </c>
      <c r="F50" s="63">
        <v>282566</v>
      </c>
      <c r="G50" s="63">
        <v>4048</v>
      </c>
      <c r="H50" s="63">
        <v>22599</v>
      </c>
      <c r="J50" s="41" t="s">
        <v>150</v>
      </c>
      <c r="K50" s="64">
        <f t="shared" si="3"/>
        <v>461536</v>
      </c>
      <c r="L50" s="63">
        <v>410132</v>
      </c>
      <c r="M50" s="63">
        <v>367278</v>
      </c>
      <c r="N50" s="63">
        <v>11503</v>
      </c>
      <c r="O50" s="63">
        <v>27512</v>
      </c>
      <c r="P50" s="63">
        <v>0</v>
      </c>
      <c r="Q50" s="63">
        <v>3839</v>
      </c>
      <c r="R50" s="63">
        <v>51404</v>
      </c>
    </row>
    <row r="51" spans="1:18" ht="15.75">
      <c r="A51" s="41" t="s">
        <v>152</v>
      </c>
      <c r="B51" s="63">
        <f t="shared" si="2"/>
        <v>95759</v>
      </c>
      <c r="C51" s="63">
        <v>7645</v>
      </c>
      <c r="D51" s="63">
        <v>2012</v>
      </c>
      <c r="E51" s="63">
        <v>1000</v>
      </c>
      <c r="F51" s="63">
        <v>83622</v>
      </c>
      <c r="G51" s="63">
        <v>61</v>
      </c>
      <c r="H51" s="63">
        <v>1419</v>
      </c>
      <c r="J51" s="41" t="s">
        <v>152</v>
      </c>
      <c r="K51" s="64">
        <f t="shared" si="3"/>
        <v>95759</v>
      </c>
      <c r="L51" s="63">
        <v>83665</v>
      </c>
      <c r="M51" s="63">
        <v>79071</v>
      </c>
      <c r="N51" s="63">
        <v>0</v>
      </c>
      <c r="O51" s="63">
        <v>4000</v>
      </c>
      <c r="P51" s="63">
        <v>0</v>
      </c>
      <c r="Q51" s="63">
        <v>594</v>
      </c>
      <c r="R51" s="63">
        <v>12094</v>
      </c>
    </row>
    <row r="52" spans="1:18" ht="15.75">
      <c r="A52" s="41" t="s">
        <v>153</v>
      </c>
      <c r="B52" s="63">
        <f t="shared" si="2"/>
        <v>311016</v>
      </c>
      <c r="C52" s="63">
        <v>11667</v>
      </c>
      <c r="D52" s="63">
        <v>13273</v>
      </c>
      <c r="E52" s="63">
        <v>0</v>
      </c>
      <c r="F52" s="63">
        <v>275970</v>
      </c>
      <c r="G52" s="63">
        <v>5055</v>
      </c>
      <c r="H52" s="63">
        <v>5051</v>
      </c>
      <c r="J52" s="41" t="s">
        <v>153</v>
      </c>
      <c r="K52" s="64">
        <f t="shared" si="3"/>
        <v>311016</v>
      </c>
      <c r="L52" s="63">
        <v>280241</v>
      </c>
      <c r="M52" s="63">
        <v>270472</v>
      </c>
      <c r="N52" s="63">
        <v>0</v>
      </c>
      <c r="O52" s="63">
        <v>8661</v>
      </c>
      <c r="P52" s="63">
        <v>0</v>
      </c>
      <c r="Q52" s="63">
        <v>1108</v>
      </c>
      <c r="R52" s="63">
        <v>30775</v>
      </c>
    </row>
    <row r="53" spans="1:18" ht="15.75">
      <c r="A53" s="41" t="s">
        <v>154</v>
      </c>
      <c r="B53" s="63">
        <f t="shared" si="2"/>
        <v>336903</v>
      </c>
      <c r="C53" s="63">
        <v>40745</v>
      </c>
      <c r="D53" s="63">
        <v>161569</v>
      </c>
      <c r="E53" s="63">
        <v>200</v>
      </c>
      <c r="F53" s="63">
        <v>125014</v>
      </c>
      <c r="G53" s="63">
        <v>1323</v>
      </c>
      <c r="H53" s="63">
        <v>8052</v>
      </c>
      <c r="J53" s="41" t="s">
        <v>154</v>
      </c>
      <c r="K53" s="64">
        <f t="shared" si="3"/>
        <v>336903</v>
      </c>
      <c r="L53" s="63">
        <v>306687</v>
      </c>
      <c r="M53" s="63">
        <v>305124</v>
      </c>
      <c r="N53" s="63">
        <v>0</v>
      </c>
      <c r="O53" s="63">
        <v>0</v>
      </c>
      <c r="P53" s="63">
        <v>0</v>
      </c>
      <c r="Q53" s="63">
        <v>1563</v>
      </c>
      <c r="R53" s="63">
        <v>30216</v>
      </c>
    </row>
    <row r="54" spans="1:18" ht="15.75">
      <c r="A54" s="41" t="s">
        <v>155</v>
      </c>
      <c r="B54" s="63">
        <f t="shared" si="2"/>
        <v>1802355</v>
      </c>
      <c r="C54" s="63">
        <v>285877</v>
      </c>
      <c r="D54" s="63">
        <v>132851</v>
      </c>
      <c r="E54" s="63">
        <v>0</v>
      </c>
      <c r="F54" s="63">
        <v>1322829</v>
      </c>
      <c r="G54" s="63">
        <v>7516</v>
      </c>
      <c r="H54" s="63">
        <v>53282</v>
      </c>
      <c r="J54" s="41" t="s">
        <v>155</v>
      </c>
      <c r="K54" s="64">
        <f t="shared" si="3"/>
        <v>1802355</v>
      </c>
      <c r="L54" s="63">
        <v>1632853</v>
      </c>
      <c r="M54" s="63">
        <v>1604867</v>
      </c>
      <c r="N54" s="63">
        <v>0</v>
      </c>
      <c r="O54" s="63">
        <v>10000</v>
      </c>
      <c r="P54" s="63">
        <v>0</v>
      </c>
      <c r="Q54" s="63">
        <v>17986</v>
      </c>
      <c r="R54" s="63">
        <v>169502</v>
      </c>
    </row>
    <row r="55" spans="1:18" ht="15.75">
      <c r="A55" s="41" t="s">
        <v>156</v>
      </c>
      <c r="B55" s="63">
        <f t="shared" si="2"/>
        <v>113352</v>
      </c>
      <c r="C55" s="63">
        <v>26074</v>
      </c>
      <c r="D55" s="63">
        <v>86597</v>
      </c>
      <c r="E55" s="63">
        <v>0</v>
      </c>
      <c r="F55" s="63">
        <v>0</v>
      </c>
      <c r="G55" s="63">
        <v>0</v>
      </c>
      <c r="H55" s="63">
        <v>681</v>
      </c>
      <c r="J55" s="41" t="s">
        <v>156</v>
      </c>
      <c r="K55" s="64">
        <f t="shared" si="3"/>
        <v>113352</v>
      </c>
      <c r="L55" s="63">
        <v>103485</v>
      </c>
      <c r="M55" s="63">
        <v>101422</v>
      </c>
      <c r="N55" s="63">
        <v>0</v>
      </c>
      <c r="O55" s="63">
        <v>0</v>
      </c>
      <c r="P55" s="63">
        <v>0</v>
      </c>
      <c r="Q55" s="63">
        <v>2063</v>
      </c>
      <c r="R55" s="63">
        <v>9867</v>
      </c>
    </row>
    <row r="57" spans="1:10" ht="15.75">
      <c r="A57" s="62" t="s">
        <v>157</v>
      </c>
      <c r="J57" s="62" t="s">
        <v>157</v>
      </c>
    </row>
    <row r="58" spans="1:18" ht="15.75">
      <c r="A58" s="41" t="s">
        <v>158</v>
      </c>
      <c r="B58" s="63">
        <f aca="true" t="shared" si="4" ref="B58:B80">SUM(C58:H58)</f>
        <v>4054627</v>
      </c>
      <c r="C58" s="63">
        <v>152245</v>
      </c>
      <c r="D58" s="63">
        <v>1183820</v>
      </c>
      <c r="E58" s="63">
        <v>0</v>
      </c>
      <c r="F58" s="63">
        <v>2509654</v>
      </c>
      <c r="G58" s="63">
        <v>25521</v>
      </c>
      <c r="H58" s="63">
        <v>183387</v>
      </c>
      <c r="J58" s="41" t="s">
        <v>158</v>
      </c>
      <c r="K58" s="64">
        <f aca="true" t="shared" si="5" ref="K58:K80">+L58+R58</f>
        <v>4054627</v>
      </c>
      <c r="L58" s="63">
        <v>3712908</v>
      </c>
      <c r="M58" s="63">
        <v>3021068</v>
      </c>
      <c r="N58" s="63">
        <v>34645</v>
      </c>
      <c r="O58" s="63">
        <v>604225</v>
      </c>
      <c r="P58" s="63">
        <v>0</v>
      </c>
      <c r="Q58" s="63">
        <v>52970</v>
      </c>
      <c r="R58" s="63">
        <v>341719</v>
      </c>
    </row>
    <row r="59" spans="1:18" ht="15.75">
      <c r="A59" s="41" t="s">
        <v>159</v>
      </c>
      <c r="B59" s="63">
        <f t="shared" si="4"/>
        <v>8629295</v>
      </c>
      <c r="C59" s="63">
        <v>218394</v>
      </c>
      <c r="D59" s="63">
        <v>1782049</v>
      </c>
      <c r="E59" s="63">
        <v>0</v>
      </c>
      <c r="F59" s="63">
        <v>5563494</v>
      </c>
      <c r="G59" s="63">
        <v>49768</v>
      </c>
      <c r="H59" s="63">
        <v>1015590</v>
      </c>
      <c r="J59" s="41" t="s">
        <v>159</v>
      </c>
      <c r="K59" s="64">
        <f t="shared" si="5"/>
        <v>8629295</v>
      </c>
      <c r="L59" s="63">
        <v>6798930</v>
      </c>
      <c r="M59" s="63">
        <v>6060952</v>
      </c>
      <c r="N59" s="63">
        <v>227340</v>
      </c>
      <c r="O59" s="63">
        <v>450602</v>
      </c>
      <c r="P59" s="63">
        <v>0</v>
      </c>
      <c r="Q59" s="63">
        <v>60036</v>
      </c>
      <c r="R59" s="63">
        <v>1830365</v>
      </c>
    </row>
    <row r="60" spans="1:18" ht="15.75">
      <c r="A60" s="41" t="s">
        <v>161</v>
      </c>
      <c r="B60" s="63">
        <f t="shared" si="4"/>
        <v>210569</v>
      </c>
      <c r="C60" s="63">
        <v>18290</v>
      </c>
      <c r="D60" s="63">
        <v>83836</v>
      </c>
      <c r="E60" s="63">
        <v>3449</v>
      </c>
      <c r="F60" s="63">
        <v>96596</v>
      </c>
      <c r="G60" s="63">
        <v>2846</v>
      </c>
      <c r="H60" s="63">
        <v>5552</v>
      </c>
      <c r="J60" s="41" t="s">
        <v>161</v>
      </c>
      <c r="K60" s="64">
        <f t="shared" si="5"/>
        <v>210569</v>
      </c>
      <c r="L60" s="63">
        <v>188225</v>
      </c>
      <c r="M60" s="63">
        <v>186721</v>
      </c>
      <c r="N60" s="63">
        <v>0</v>
      </c>
      <c r="O60" s="63">
        <v>0</v>
      </c>
      <c r="P60" s="63">
        <v>0</v>
      </c>
      <c r="Q60" s="63">
        <v>1504</v>
      </c>
      <c r="R60" s="63">
        <v>22344</v>
      </c>
    </row>
    <row r="61" spans="1:18" ht="15.75">
      <c r="A61" s="41" t="s">
        <v>162</v>
      </c>
      <c r="B61" s="63">
        <f t="shared" si="4"/>
        <v>141974</v>
      </c>
      <c r="C61" s="63">
        <v>11656</v>
      </c>
      <c r="D61" s="63">
        <v>39677</v>
      </c>
      <c r="E61" s="63">
        <v>233</v>
      </c>
      <c r="F61" s="63">
        <v>84545</v>
      </c>
      <c r="G61" s="63">
        <v>792</v>
      </c>
      <c r="H61" s="63">
        <v>5071</v>
      </c>
      <c r="J61" s="41" t="s">
        <v>162</v>
      </c>
      <c r="K61" s="64">
        <f t="shared" si="5"/>
        <v>141974</v>
      </c>
      <c r="L61" s="63">
        <v>125884</v>
      </c>
      <c r="M61" s="63">
        <v>122373</v>
      </c>
      <c r="N61" s="63">
        <v>0</v>
      </c>
      <c r="O61" s="63">
        <v>3000</v>
      </c>
      <c r="P61" s="63">
        <v>0</v>
      </c>
      <c r="Q61" s="63">
        <v>511</v>
      </c>
      <c r="R61" s="63">
        <v>16090</v>
      </c>
    </row>
    <row r="62" spans="1:18" ht="15.75">
      <c r="A62" s="41" t="s">
        <v>163</v>
      </c>
      <c r="B62" s="63">
        <f t="shared" si="4"/>
        <v>1066042</v>
      </c>
      <c r="C62" s="63">
        <v>23324</v>
      </c>
      <c r="D62" s="63">
        <v>951064</v>
      </c>
      <c r="E62" s="63">
        <v>0</v>
      </c>
      <c r="F62" s="63">
        <v>63695</v>
      </c>
      <c r="G62" s="63">
        <v>16981</v>
      </c>
      <c r="H62" s="63">
        <v>10978</v>
      </c>
      <c r="J62" s="41" t="s">
        <v>163</v>
      </c>
      <c r="K62" s="64">
        <f t="shared" si="5"/>
        <v>1066042</v>
      </c>
      <c r="L62" s="63">
        <v>865934</v>
      </c>
      <c r="M62" s="63">
        <v>844974</v>
      </c>
      <c r="N62" s="63">
        <v>0</v>
      </c>
      <c r="O62" s="63">
        <v>0</v>
      </c>
      <c r="P62" s="63">
        <v>0</v>
      </c>
      <c r="Q62" s="63">
        <v>20960</v>
      </c>
      <c r="R62" s="63">
        <v>200108</v>
      </c>
    </row>
    <row r="63" spans="1:18" ht="15.75">
      <c r="A63" s="41" t="s">
        <v>164</v>
      </c>
      <c r="B63" s="63">
        <f t="shared" si="4"/>
        <v>1655664</v>
      </c>
      <c r="C63" s="63">
        <v>73837</v>
      </c>
      <c r="D63" s="63">
        <v>306686</v>
      </c>
      <c r="E63" s="63">
        <v>0</v>
      </c>
      <c r="F63" s="63">
        <v>1186449</v>
      </c>
      <c r="G63" s="63">
        <v>28917</v>
      </c>
      <c r="H63" s="63">
        <v>59775</v>
      </c>
      <c r="J63" s="41" t="s">
        <v>164</v>
      </c>
      <c r="K63" s="64">
        <f t="shared" si="5"/>
        <v>1655664</v>
      </c>
      <c r="L63" s="63">
        <v>1517194</v>
      </c>
      <c r="M63" s="63">
        <v>1460174</v>
      </c>
      <c r="N63" s="63">
        <v>27606</v>
      </c>
      <c r="O63" s="63">
        <v>13815</v>
      </c>
      <c r="P63" s="63">
        <v>0</v>
      </c>
      <c r="Q63" s="63">
        <v>15599</v>
      </c>
      <c r="R63" s="63">
        <v>138470</v>
      </c>
    </row>
    <row r="64" spans="1:18" ht="15.75">
      <c r="A64" s="41" t="s">
        <v>165</v>
      </c>
      <c r="B64" s="63">
        <f t="shared" si="4"/>
        <v>53814000</v>
      </c>
      <c r="C64" s="63">
        <v>31848000</v>
      </c>
      <c r="D64" s="63">
        <v>0</v>
      </c>
      <c r="E64" s="63">
        <v>10000000</v>
      </c>
      <c r="F64" s="63">
        <v>11335000</v>
      </c>
      <c r="G64" s="63">
        <v>13000</v>
      </c>
      <c r="H64" s="63">
        <v>618000</v>
      </c>
      <c r="J64" s="49" t="s">
        <v>199</v>
      </c>
      <c r="K64" s="64">
        <f t="shared" si="5"/>
        <v>53814000</v>
      </c>
      <c r="L64" s="63">
        <v>44747000</v>
      </c>
      <c r="M64" s="63">
        <v>42239000</v>
      </c>
      <c r="N64" s="63">
        <v>1126000</v>
      </c>
      <c r="O64" s="63">
        <v>10000</v>
      </c>
      <c r="P64" s="63">
        <v>0</v>
      </c>
      <c r="Q64" s="63">
        <v>1372000</v>
      </c>
      <c r="R64" s="63">
        <v>9067000</v>
      </c>
    </row>
    <row r="65" spans="1:18" ht="15.75">
      <c r="A65" s="41" t="s">
        <v>166</v>
      </c>
      <c r="B65" s="63">
        <f t="shared" si="4"/>
        <v>292460</v>
      </c>
      <c r="C65" s="63">
        <v>161682</v>
      </c>
      <c r="D65" s="63">
        <v>69561</v>
      </c>
      <c r="E65" s="63">
        <v>0</v>
      </c>
      <c r="F65" s="63">
        <v>0</v>
      </c>
      <c r="G65" s="63">
        <v>1010</v>
      </c>
      <c r="H65" s="63">
        <v>60207</v>
      </c>
      <c r="J65" s="41" t="s">
        <v>166</v>
      </c>
      <c r="K65" s="64">
        <f t="shared" si="5"/>
        <v>292460</v>
      </c>
      <c r="L65" s="63">
        <v>25550</v>
      </c>
      <c r="M65" s="63">
        <v>0</v>
      </c>
      <c r="N65" s="63">
        <v>0</v>
      </c>
      <c r="O65" s="63">
        <v>0</v>
      </c>
      <c r="P65" s="63">
        <v>266910</v>
      </c>
      <c r="Q65" s="63">
        <v>25550</v>
      </c>
      <c r="R65" s="63">
        <v>266910</v>
      </c>
    </row>
    <row r="66" spans="1:18" ht="15.75">
      <c r="A66" s="41" t="s">
        <v>167</v>
      </c>
      <c r="B66" s="63">
        <f t="shared" si="4"/>
        <v>3678230</v>
      </c>
      <c r="C66" s="63">
        <v>67850</v>
      </c>
      <c r="D66" s="63">
        <v>1083264</v>
      </c>
      <c r="E66" s="63">
        <v>0</v>
      </c>
      <c r="F66" s="63">
        <v>2310277</v>
      </c>
      <c r="G66" s="63">
        <v>38557</v>
      </c>
      <c r="H66" s="63">
        <v>178282</v>
      </c>
      <c r="J66" s="41" t="s">
        <v>167</v>
      </c>
      <c r="K66" s="64">
        <f t="shared" si="5"/>
        <v>3678230</v>
      </c>
      <c r="L66" s="63">
        <v>3359747</v>
      </c>
      <c r="M66" s="63">
        <v>3011246</v>
      </c>
      <c r="N66" s="63">
        <v>0</v>
      </c>
      <c r="O66" s="63">
        <v>331500</v>
      </c>
      <c r="P66" s="63">
        <v>0</v>
      </c>
      <c r="Q66" s="63">
        <v>17001</v>
      </c>
      <c r="R66" s="63">
        <v>318483</v>
      </c>
    </row>
    <row r="67" spans="1:18" ht="15.75">
      <c r="A67" s="41" t="s">
        <v>128</v>
      </c>
      <c r="B67" s="63">
        <f t="shared" si="4"/>
        <v>6063190</v>
      </c>
      <c r="C67" s="63">
        <v>35536</v>
      </c>
      <c r="D67" s="63">
        <v>868373</v>
      </c>
      <c r="E67" s="63">
        <v>0</v>
      </c>
      <c r="F67" s="63">
        <v>4813464</v>
      </c>
      <c r="G67" s="63">
        <v>26561</v>
      </c>
      <c r="H67" s="63">
        <v>319256</v>
      </c>
      <c r="J67" s="41" t="s">
        <v>128</v>
      </c>
      <c r="K67" s="64">
        <f t="shared" si="5"/>
        <v>6063190</v>
      </c>
      <c r="L67" s="63">
        <v>5450816</v>
      </c>
      <c r="M67" s="63">
        <v>4218856</v>
      </c>
      <c r="N67" s="63">
        <v>0</v>
      </c>
      <c r="O67" s="63">
        <v>1159190</v>
      </c>
      <c r="P67" s="63">
        <v>0</v>
      </c>
      <c r="Q67" s="63">
        <v>72770</v>
      </c>
      <c r="R67" s="63">
        <v>612374</v>
      </c>
    </row>
    <row r="68" spans="1:18" ht="15.75">
      <c r="A68" s="41" t="s">
        <v>168</v>
      </c>
      <c r="B68" s="63">
        <f t="shared" si="4"/>
        <v>159116000</v>
      </c>
      <c r="C68" s="63">
        <v>74601000</v>
      </c>
      <c r="D68" s="63">
        <v>49000</v>
      </c>
      <c r="E68" s="63">
        <v>3664000</v>
      </c>
      <c r="F68" s="63">
        <v>46996000</v>
      </c>
      <c r="G68" s="63">
        <v>28000</v>
      </c>
      <c r="H68" s="63">
        <v>33778000</v>
      </c>
      <c r="J68" s="41" t="s">
        <v>168</v>
      </c>
      <c r="K68" s="64">
        <f t="shared" si="5"/>
        <v>159116000</v>
      </c>
      <c r="L68" s="63">
        <v>134468000</v>
      </c>
      <c r="M68" s="63">
        <v>114789000</v>
      </c>
      <c r="N68" s="63">
        <v>309000</v>
      </c>
      <c r="O68" s="63">
        <v>11552000</v>
      </c>
      <c r="P68" s="63">
        <v>2000000</v>
      </c>
      <c r="Q68" s="63">
        <v>5818000</v>
      </c>
      <c r="R68" s="63">
        <v>24648000</v>
      </c>
    </row>
    <row r="69" spans="1:18" ht="15.75">
      <c r="A69" s="41" t="s">
        <v>169</v>
      </c>
      <c r="B69" s="63">
        <f t="shared" si="4"/>
        <v>1288422</v>
      </c>
      <c r="C69" s="63">
        <v>480518</v>
      </c>
      <c r="D69" s="63">
        <v>76954</v>
      </c>
      <c r="E69" s="63">
        <v>0</v>
      </c>
      <c r="F69" s="63">
        <v>706171</v>
      </c>
      <c r="G69" s="63">
        <v>2207</v>
      </c>
      <c r="H69" s="63">
        <v>22572</v>
      </c>
      <c r="J69" s="41" t="s">
        <v>169</v>
      </c>
      <c r="K69" s="64">
        <f t="shared" si="5"/>
        <v>1288422</v>
      </c>
      <c r="L69" s="63">
        <v>1180364</v>
      </c>
      <c r="M69" s="63">
        <v>1146743</v>
      </c>
      <c r="N69" s="63">
        <v>0</v>
      </c>
      <c r="O69" s="63">
        <v>20000</v>
      </c>
      <c r="P69" s="63">
        <v>0</v>
      </c>
      <c r="Q69" s="63">
        <v>13621</v>
      </c>
      <c r="R69" s="63">
        <v>108058</v>
      </c>
    </row>
    <row r="70" spans="1:18" ht="15.75">
      <c r="A70" s="41" t="s">
        <v>170</v>
      </c>
      <c r="B70" s="63">
        <f t="shared" si="4"/>
        <v>9272413</v>
      </c>
      <c r="C70" s="63">
        <v>451901</v>
      </c>
      <c r="D70" s="63">
        <v>2777581</v>
      </c>
      <c r="E70" s="63">
        <v>0</v>
      </c>
      <c r="F70" s="63">
        <v>5675157</v>
      </c>
      <c r="G70" s="63">
        <v>19768</v>
      </c>
      <c r="H70" s="63">
        <v>348006</v>
      </c>
      <c r="J70" s="41" t="s">
        <v>170</v>
      </c>
      <c r="K70" s="64">
        <f t="shared" si="5"/>
        <v>9272413</v>
      </c>
      <c r="L70" s="63">
        <v>8391559</v>
      </c>
      <c r="M70" s="63">
        <v>7339333</v>
      </c>
      <c r="N70" s="63">
        <v>918795</v>
      </c>
      <c r="O70" s="63">
        <v>28746</v>
      </c>
      <c r="P70" s="63">
        <v>0</v>
      </c>
      <c r="Q70" s="63">
        <v>104685</v>
      </c>
      <c r="R70" s="63">
        <v>880854</v>
      </c>
    </row>
    <row r="71" spans="1:18" ht="15.75">
      <c r="A71" s="41" t="s">
        <v>201</v>
      </c>
      <c r="B71" s="63">
        <f t="shared" si="4"/>
        <v>122631667</v>
      </c>
      <c r="C71" s="63">
        <v>6274631</v>
      </c>
      <c r="D71" s="63">
        <v>15521891</v>
      </c>
      <c r="E71" s="63">
        <v>0</v>
      </c>
      <c r="F71" s="63">
        <v>89581534</v>
      </c>
      <c r="G71" s="63">
        <v>640321</v>
      </c>
      <c r="H71" s="63">
        <v>10613290</v>
      </c>
      <c r="J71" s="41" t="s">
        <v>246</v>
      </c>
      <c r="K71" s="64">
        <f t="shared" si="5"/>
        <v>122631667</v>
      </c>
      <c r="L71" s="63">
        <v>108124028</v>
      </c>
      <c r="M71" s="63">
        <v>97292108</v>
      </c>
      <c r="N71" s="63">
        <v>1453536</v>
      </c>
      <c r="O71" s="63">
        <v>6540436</v>
      </c>
      <c r="P71" s="63">
        <v>1318887</v>
      </c>
      <c r="Q71" s="63">
        <v>1519061</v>
      </c>
      <c r="R71" s="63">
        <v>14507639</v>
      </c>
    </row>
    <row r="72" spans="1:18" ht="15.75">
      <c r="A72" s="41" t="s">
        <v>174</v>
      </c>
      <c r="B72" s="63">
        <f t="shared" si="4"/>
        <v>6825554</v>
      </c>
      <c r="C72" s="63">
        <v>1150530</v>
      </c>
      <c r="D72" s="63">
        <v>26613</v>
      </c>
      <c r="E72" s="63">
        <v>0</v>
      </c>
      <c r="F72" s="63">
        <v>5386487</v>
      </c>
      <c r="G72" s="63">
        <v>0</v>
      </c>
      <c r="H72" s="63">
        <v>261924</v>
      </c>
      <c r="J72" s="41" t="s">
        <v>174</v>
      </c>
      <c r="K72" s="64">
        <f t="shared" si="5"/>
        <v>6825554</v>
      </c>
      <c r="L72" s="63">
        <v>5552784</v>
      </c>
      <c r="M72" s="63">
        <v>4608530</v>
      </c>
      <c r="N72" s="63">
        <v>0</v>
      </c>
      <c r="O72" s="63">
        <v>809793</v>
      </c>
      <c r="P72" s="63">
        <v>0</v>
      </c>
      <c r="Q72" s="63">
        <v>134461</v>
      </c>
      <c r="R72" s="63">
        <v>1272770</v>
      </c>
    </row>
    <row r="73" spans="1:18" ht="15.75">
      <c r="A73" s="41" t="s">
        <v>175</v>
      </c>
      <c r="B73" s="63">
        <f t="shared" si="4"/>
        <v>472939</v>
      </c>
      <c r="C73" s="63">
        <v>456140</v>
      </c>
      <c r="D73" s="63">
        <v>0</v>
      </c>
      <c r="E73" s="63">
        <v>0</v>
      </c>
      <c r="F73" s="63">
        <v>0</v>
      </c>
      <c r="G73" s="63">
        <v>4387</v>
      </c>
      <c r="H73" s="63">
        <v>12412</v>
      </c>
      <c r="J73" s="41" t="s">
        <v>175</v>
      </c>
      <c r="K73" s="64">
        <f t="shared" si="5"/>
        <v>472939</v>
      </c>
      <c r="L73" s="63">
        <v>404205</v>
      </c>
      <c r="M73" s="63">
        <v>393872</v>
      </c>
      <c r="N73" s="63">
        <v>0</v>
      </c>
      <c r="O73" s="63">
        <v>0</v>
      </c>
      <c r="P73" s="63">
        <v>0</v>
      </c>
      <c r="Q73" s="63">
        <v>10333</v>
      </c>
      <c r="R73" s="63">
        <v>68734</v>
      </c>
    </row>
    <row r="74" spans="1:18" ht="15.75">
      <c r="A74" s="41" t="s">
        <v>239</v>
      </c>
      <c r="B74" s="63">
        <f t="shared" si="4"/>
        <v>901349</v>
      </c>
      <c r="C74" s="63">
        <v>27336</v>
      </c>
      <c r="D74" s="63">
        <v>279282</v>
      </c>
      <c r="E74" s="63">
        <v>0</v>
      </c>
      <c r="F74" s="63">
        <v>534127</v>
      </c>
      <c r="G74" s="63">
        <v>13994</v>
      </c>
      <c r="H74" s="63">
        <v>46610</v>
      </c>
      <c r="J74" s="41" t="s">
        <v>239</v>
      </c>
      <c r="K74" s="64">
        <f t="shared" si="5"/>
        <v>901349</v>
      </c>
      <c r="L74" s="63">
        <v>814863</v>
      </c>
      <c r="M74" s="63">
        <v>713934</v>
      </c>
      <c r="N74" s="63">
        <v>0</v>
      </c>
      <c r="O74" s="63">
        <v>85000</v>
      </c>
      <c r="P74" s="63">
        <v>0</v>
      </c>
      <c r="Q74" s="63">
        <v>15929</v>
      </c>
      <c r="R74" s="63">
        <v>86486</v>
      </c>
    </row>
    <row r="75" spans="1:18" ht="15.75">
      <c r="A75" s="41" t="s">
        <v>177</v>
      </c>
      <c r="B75" s="63">
        <f t="shared" si="4"/>
        <v>857231</v>
      </c>
      <c r="C75" s="63">
        <v>12071</v>
      </c>
      <c r="D75" s="63">
        <v>294303</v>
      </c>
      <c r="E75" s="63">
        <v>685</v>
      </c>
      <c r="F75" s="63">
        <v>524097</v>
      </c>
      <c r="G75" s="63">
        <v>7480</v>
      </c>
      <c r="H75" s="63">
        <v>18595</v>
      </c>
      <c r="J75" s="41" t="s">
        <v>177</v>
      </c>
      <c r="K75" s="64">
        <f t="shared" si="5"/>
        <v>857231</v>
      </c>
      <c r="L75" s="63">
        <v>784363</v>
      </c>
      <c r="M75" s="63">
        <v>749898</v>
      </c>
      <c r="N75" s="63">
        <v>0</v>
      </c>
      <c r="O75" s="63">
        <v>32100</v>
      </c>
      <c r="P75" s="63">
        <v>0</v>
      </c>
      <c r="Q75" s="63">
        <v>2365</v>
      </c>
      <c r="R75" s="63">
        <v>72868</v>
      </c>
    </row>
    <row r="76" spans="1:18" ht="15.75">
      <c r="A76" s="41" t="s">
        <v>178</v>
      </c>
      <c r="B76" s="63">
        <f t="shared" si="4"/>
        <v>516296</v>
      </c>
      <c r="C76" s="63">
        <v>14001</v>
      </c>
      <c r="D76" s="63">
        <v>179903</v>
      </c>
      <c r="E76" s="63">
        <v>0</v>
      </c>
      <c r="F76" s="63">
        <v>297686</v>
      </c>
      <c r="G76" s="63">
        <v>6289</v>
      </c>
      <c r="H76" s="63">
        <v>18417</v>
      </c>
      <c r="J76" s="41" t="s">
        <v>178</v>
      </c>
      <c r="K76" s="64">
        <f t="shared" si="5"/>
        <v>516296</v>
      </c>
      <c r="L76" s="63">
        <v>463289</v>
      </c>
      <c r="M76" s="63">
        <v>418772</v>
      </c>
      <c r="N76" s="63">
        <v>0</v>
      </c>
      <c r="O76" s="63">
        <v>39000</v>
      </c>
      <c r="P76" s="63">
        <v>0</v>
      </c>
      <c r="Q76" s="63">
        <v>5517</v>
      </c>
      <c r="R76" s="63">
        <v>53007</v>
      </c>
    </row>
    <row r="77" spans="1:18" ht="15.75">
      <c r="A77" s="41" t="s">
        <v>179</v>
      </c>
      <c r="B77" s="63">
        <f t="shared" si="4"/>
        <v>1135624</v>
      </c>
      <c r="C77" s="63">
        <v>63134</v>
      </c>
      <c r="D77" s="63">
        <v>280162</v>
      </c>
      <c r="E77" s="63">
        <v>0</v>
      </c>
      <c r="F77" s="63">
        <v>723591</v>
      </c>
      <c r="G77" s="63">
        <v>25706</v>
      </c>
      <c r="H77" s="63">
        <v>43031</v>
      </c>
      <c r="J77" s="41" t="s">
        <v>179</v>
      </c>
      <c r="K77" s="64">
        <f t="shared" si="5"/>
        <v>1135624</v>
      </c>
      <c r="L77" s="63">
        <v>1024754</v>
      </c>
      <c r="M77" s="63">
        <v>993416</v>
      </c>
      <c r="N77" s="63">
        <v>9785</v>
      </c>
      <c r="O77" s="63">
        <v>0</v>
      </c>
      <c r="P77" s="63">
        <v>0</v>
      </c>
      <c r="Q77" s="63">
        <v>21553</v>
      </c>
      <c r="R77" s="63">
        <v>110870</v>
      </c>
    </row>
    <row r="78" spans="1:18" ht="15.75">
      <c r="A78" s="41" t="s">
        <v>180</v>
      </c>
      <c r="B78" s="63">
        <f t="shared" si="4"/>
        <v>1394389</v>
      </c>
      <c r="C78" s="63">
        <v>15850</v>
      </c>
      <c r="D78" s="63">
        <v>315137</v>
      </c>
      <c r="E78" s="63">
        <v>0</v>
      </c>
      <c r="F78" s="63">
        <v>1021332</v>
      </c>
      <c r="G78" s="63">
        <v>14960</v>
      </c>
      <c r="H78" s="63">
        <v>27110</v>
      </c>
      <c r="J78" s="41" t="s">
        <v>180</v>
      </c>
      <c r="K78" s="64">
        <f t="shared" si="5"/>
        <v>1394389</v>
      </c>
      <c r="L78" s="63">
        <v>1292563</v>
      </c>
      <c r="M78" s="63">
        <v>1140044</v>
      </c>
      <c r="N78" s="63">
        <v>11782</v>
      </c>
      <c r="O78" s="63">
        <v>131200</v>
      </c>
      <c r="P78" s="63">
        <v>0</v>
      </c>
      <c r="Q78" s="63">
        <v>9537</v>
      </c>
      <c r="R78" s="63">
        <v>101826</v>
      </c>
    </row>
    <row r="79" spans="1:18" ht="15.75">
      <c r="A79" s="41" t="s">
        <v>181</v>
      </c>
      <c r="B79" s="63">
        <f t="shared" si="4"/>
        <v>257576000</v>
      </c>
      <c r="C79" s="63">
        <v>73505000</v>
      </c>
      <c r="D79" s="63">
        <v>108454000</v>
      </c>
      <c r="E79" s="63">
        <v>14616000</v>
      </c>
      <c r="F79" s="63">
        <v>33725000</v>
      </c>
      <c r="G79" s="63">
        <v>1053000</v>
      </c>
      <c r="H79" s="63">
        <v>26223000</v>
      </c>
      <c r="J79" s="41" t="s">
        <v>181</v>
      </c>
      <c r="K79" s="64">
        <f t="shared" si="5"/>
        <v>257576000</v>
      </c>
      <c r="L79" s="63">
        <v>233178000</v>
      </c>
      <c r="M79" s="63">
        <v>212817000</v>
      </c>
      <c r="N79" s="63">
        <v>2544000</v>
      </c>
      <c r="O79" s="63">
        <v>10813000</v>
      </c>
      <c r="P79" s="63">
        <v>515000</v>
      </c>
      <c r="Q79" s="63">
        <v>6489000</v>
      </c>
      <c r="R79" s="63">
        <v>24398000</v>
      </c>
    </row>
    <row r="80" spans="1:18" ht="15.75">
      <c r="A80" s="41" t="s">
        <v>182</v>
      </c>
      <c r="B80" s="63">
        <f t="shared" si="4"/>
        <v>1962318</v>
      </c>
      <c r="C80" s="63">
        <v>21290</v>
      </c>
      <c r="D80" s="63">
        <v>653402</v>
      </c>
      <c r="E80" s="63">
        <v>0</v>
      </c>
      <c r="F80" s="63">
        <v>1181294</v>
      </c>
      <c r="G80" s="63">
        <v>31310</v>
      </c>
      <c r="H80" s="63">
        <v>75022</v>
      </c>
      <c r="J80" s="41" t="s">
        <v>182</v>
      </c>
      <c r="K80" s="64">
        <f t="shared" si="5"/>
        <v>1962318</v>
      </c>
      <c r="L80" s="63">
        <v>1839301</v>
      </c>
      <c r="M80" s="63">
        <v>1483577</v>
      </c>
      <c r="N80" s="63">
        <v>57279</v>
      </c>
      <c r="O80" s="63">
        <v>259500</v>
      </c>
      <c r="P80" s="63">
        <v>0</v>
      </c>
      <c r="Q80" s="63">
        <v>38945</v>
      </c>
      <c r="R80" s="63">
        <v>123017</v>
      </c>
    </row>
    <row r="82" spans="1:10" ht="15.75">
      <c r="A82" s="62" t="s">
        <v>203</v>
      </c>
      <c r="J82" s="62" t="s">
        <v>203</v>
      </c>
    </row>
    <row r="83" spans="1:18" ht="15.75">
      <c r="A83" s="41" t="s">
        <v>240</v>
      </c>
      <c r="B83" s="63">
        <f aca="true" t="shared" si="6" ref="B83:B94">SUM(C83:H83)</f>
        <v>556567</v>
      </c>
      <c r="C83" s="63">
        <v>2391</v>
      </c>
      <c r="D83" s="63">
        <v>0</v>
      </c>
      <c r="E83" s="63">
        <v>0</v>
      </c>
      <c r="F83" s="63">
        <v>0</v>
      </c>
      <c r="G83" s="63">
        <v>39768</v>
      </c>
      <c r="H83" s="63">
        <v>514408</v>
      </c>
      <c r="J83" s="41" t="s">
        <v>240</v>
      </c>
      <c r="K83" s="64">
        <f aca="true" t="shared" si="7" ref="K83:K94">+L83+R83</f>
        <v>556567</v>
      </c>
      <c r="L83" s="63">
        <v>13905</v>
      </c>
      <c r="M83" s="63">
        <v>0</v>
      </c>
      <c r="N83" s="63">
        <v>0</v>
      </c>
      <c r="O83" s="63">
        <v>977</v>
      </c>
      <c r="P83" s="63">
        <v>542662</v>
      </c>
      <c r="Q83" s="63">
        <v>12928</v>
      </c>
      <c r="R83" s="63">
        <v>542662</v>
      </c>
    </row>
    <row r="84" spans="1:18" ht="15.75">
      <c r="A84" s="41" t="s">
        <v>185</v>
      </c>
      <c r="B84" s="63">
        <f t="shared" si="6"/>
        <v>5267</v>
      </c>
      <c r="C84" s="63">
        <v>24</v>
      </c>
      <c r="D84" s="63">
        <v>5137</v>
      </c>
      <c r="E84" s="63">
        <v>0</v>
      </c>
      <c r="F84" s="63">
        <v>0</v>
      </c>
      <c r="G84" s="63">
        <v>0</v>
      </c>
      <c r="H84" s="63">
        <v>106</v>
      </c>
      <c r="J84" s="41" t="s">
        <v>185</v>
      </c>
      <c r="K84" s="64">
        <f t="shared" si="7"/>
        <v>5267</v>
      </c>
      <c r="L84" s="63">
        <v>267</v>
      </c>
      <c r="M84" s="63">
        <v>0</v>
      </c>
      <c r="N84" s="63">
        <v>0</v>
      </c>
      <c r="O84" s="63">
        <v>100</v>
      </c>
      <c r="P84" s="63">
        <v>5000</v>
      </c>
      <c r="Q84" s="63">
        <v>167</v>
      </c>
      <c r="R84" s="63">
        <v>5000</v>
      </c>
    </row>
    <row r="85" spans="1:18" ht="15.75">
      <c r="A85" s="41" t="s">
        <v>241</v>
      </c>
      <c r="B85" s="63">
        <f t="shared" si="6"/>
        <v>6096</v>
      </c>
      <c r="C85" s="63">
        <v>1114</v>
      </c>
      <c r="D85" s="63">
        <v>1079</v>
      </c>
      <c r="E85" s="63">
        <v>0</v>
      </c>
      <c r="F85" s="63">
        <v>0</v>
      </c>
      <c r="G85" s="63">
        <v>928</v>
      </c>
      <c r="H85" s="63">
        <v>2975</v>
      </c>
      <c r="J85" s="49" t="s">
        <v>247</v>
      </c>
      <c r="K85" s="64">
        <f t="shared" si="7"/>
        <v>6096</v>
      </c>
      <c r="L85" s="63">
        <v>1009</v>
      </c>
      <c r="M85" s="63">
        <v>0</v>
      </c>
      <c r="N85" s="63">
        <v>0</v>
      </c>
      <c r="O85" s="63">
        <v>0</v>
      </c>
      <c r="P85" s="63">
        <v>5087</v>
      </c>
      <c r="Q85" s="63">
        <v>1009</v>
      </c>
      <c r="R85" s="63">
        <v>5087</v>
      </c>
    </row>
    <row r="86" spans="1:18" ht="15.75">
      <c r="A86" s="41" t="s">
        <v>187</v>
      </c>
      <c r="B86" s="63">
        <f t="shared" si="6"/>
        <v>19002</v>
      </c>
      <c r="C86" s="63">
        <v>9026</v>
      </c>
      <c r="D86" s="63">
        <v>0</v>
      </c>
      <c r="E86" s="63">
        <v>0</v>
      </c>
      <c r="F86" s="63">
        <v>0</v>
      </c>
      <c r="G86" s="63">
        <v>22</v>
      </c>
      <c r="H86" s="63">
        <v>9954</v>
      </c>
      <c r="J86" s="41" t="s">
        <v>243</v>
      </c>
      <c r="K86" s="64">
        <f t="shared" si="7"/>
        <v>19240</v>
      </c>
      <c r="L86" s="63">
        <v>913</v>
      </c>
      <c r="M86" s="63">
        <v>0</v>
      </c>
      <c r="N86" s="63">
        <v>0</v>
      </c>
      <c r="O86" s="63">
        <v>0</v>
      </c>
      <c r="P86" s="63">
        <v>18327</v>
      </c>
      <c r="Q86" s="63">
        <v>913</v>
      </c>
      <c r="R86" s="63">
        <v>18327</v>
      </c>
    </row>
    <row r="87" spans="1:18" ht="15.75">
      <c r="A87" s="49" t="s">
        <v>242</v>
      </c>
      <c r="B87" s="63">
        <f t="shared" si="6"/>
        <v>53477</v>
      </c>
      <c r="C87" s="63">
        <v>51554</v>
      </c>
      <c r="D87" s="63">
        <v>0</v>
      </c>
      <c r="E87" s="63">
        <v>0</v>
      </c>
      <c r="F87" s="63">
        <v>0</v>
      </c>
      <c r="G87" s="63">
        <v>0</v>
      </c>
      <c r="H87" s="63">
        <v>1923</v>
      </c>
      <c r="J87" s="41" t="s">
        <v>187</v>
      </c>
      <c r="K87" s="64">
        <f t="shared" si="7"/>
        <v>19002</v>
      </c>
      <c r="L87" s="63">
        <v>2378</v>
      </c>
      <c r="M87" s="63">
        <v>0</v>
      </c>
      <c r="N87" s="63">
        <v>0</v>
      </c>
      <c r="O87" s="63">
        <v>0</v>
      </c>
      <c r="P87" s="63">
        <v>16624</v>
      </c>
      <c r="Q87" s="63">
        <v>2378</v>
      </c>
      <c r="R87" s="63">
        <v>16624</v>
      </c>
    </row>
    <row r="88" spans="1:18" ht="15.75">
      <c r="A88" s="41" t="s">
        <v>189</v>
      </c>
      <c r="B88" s="63">
        <f t="shared" si="6"/>
        <v>5817</v>
      </c>
      <c r="C88" s="63">
        <v>120</v>
      </c>
      <c r="D88" s="63">
        <v>3188</v>
      </c>
      <c r="E88" s="63">
        <v>0</v>
      </c>
      <c r="F88" s="63">
        <v>0</v>
      </c>
      <c r="G88" s="63">
        <v>1764</v>
      </c>
      <c r="H88" s="63">
        <v>745</v>
      </c>
      <c r="J88" s="41" t="s">
        <v>249</v>
      </c>
      <c r="K88" s="64">
        <f t="shared" si="7"/>
        <v>23630</v>
      </c>
      <c r="L88" s="63">
        <v>8597</v>
      </c>
      <c r="M88" s="63">
        <v>0</v>
      </c>
      <c r="N88" s="63">
        <v>0</v>
      </c>
      <c r="O88" s="63">
        <v>619</v>
      </c>
      <c r="P88" s="63">
        <v>15033</v>
      </c>
      <c r="Q88" s="63">
        <v>7978</v>
      </c>
      <c r="R88" s="63">
        <v>15033</v>
      </c>
    </row>
    <row r="89" spans="1:18" ht="15.75">
      <c r="A89" s="41" t="s">
        <v>190</v>
      </c>
      <c r="B89" s="63">
        <f t="shared" si="6"/>
        <v>16834</v>
      </c>
      <c r="C89" s="63">
        <v>1</v>
      </c>
      <c r="D89" s="63">
        <v>14626</v>
      </c>
      <c r="E89" s="63">
        <v>0</v>
      </c>
      <c r="F89" s="63">
        <v>0</v>
      </c>
      <c r="G89" s="63">
        <v>0</v>
      </c>
      <c r="H89" s="63">
        <v>2207</v>
      </c>
      <c r="J89" s="41" t="s">
        <v>248</v>
      </c>
      <c r="K89" s="64">
        <f t="shared" si="7"/>
        <v>53477</v>
      </c>
      <c r="L89" s="63">
        <v>3212</v>
      </c>
      <c r="M89" s="63">
        <v>0</v>
      </c>
      <c r="N89" s="63">
        <v>0</v>
      </c>
      <c r="O89" s="63">
        <v>0</v>
      </c>
      <c r="P89" s="63">
        <v>50265</v>
      </c>
      <c r="Q89" s="63">
        <v>3212</v>
      </c>
      <c r="R89" s="63">
        <v>50265</v>
      </c>
    </row>
    <row r="90" spans="1:18" ht="15.75">
      <c r="A90" s="41" t="s">
        <v>191</v>
      </c>
      <c r="B90" s="63">
        <f t="shared" si="6"/>
        <v>20785</v>
      </c>
      <c r="C90" s="63">
        <v>0</v>
      </c>
      <c r="D90" s="63">
        <v>15536</v>
      </c>
      <c r="E90" s="63">
        <v>0</v>
      </c>
      <c r="F90" s="63">
        <v>0</v>
      </c>
      <c r="G90" s="63">
        <v>0</v>
      </c>
      <c r="H90" s="63">
        <v>5249</v>
      </c>
      <c r="J90" s="41" t="s">
        <v>189</v>
      </c>
      <c r="K90" s="64">
        <f t="shared" si="7"/>
        <v>5817</v>
      </c>
      <c r="L90" s="63">
        <v>2404</v>
      </c>
      <c r="M90" s="63">
        <v>0</v>
      </c>
      <c r="N90" s="63">
        <v>0</v>
      </c>
      <c r="O90" s="63">
        <v>505</v>
      </c>
      <c r="P90" s="63">
        <v>3413</v>
      </c>
      <c r="Q90" s="63">
        <v>1899</v>
      </c>
      <c r="R90" s="63">
        <v>3413</v>
      </c>
    </row>
    <row r="91" spans="1:18" ht="15.75">
      <c r="A91" s="41" t="s">
        <v>193</v>
      </c>
      <c r="B91" s="63">
        <f t="shared" si="6"/>
        <v>3263609</v>
      </c>
      <c r="C91" s="63">
        <v>3086912</v>
      </c>
      <c r="D91" s="63">
        <v>0</v>
      </c>
      <c r="E91" s="63">
        <v>0</v>
      </c>
      <c r="F91" s="63">
        <v>0</v>
      </c>
      <c r="G91" s="63">
        <v>45207</v>
      </c>
      <c r="H91" s="63">
        <v>131490</v>
      </c>
      <c r="J91" s="41" t="s">
        <v>190</v>
      </c>
      <c r="K91" s="64">
        <f t="shared" si="7"/>
        <v>16834</v>
      </c>
      <c r="L91" s="63">
        <v>2409</v>
      </c>
      <c r="M91" s="63">
        <v>0</v>
      </c>
      <c r="N91" s="63">
        <v>0</v>
      </c>
      <c r="O91" s="63">
        <v>0</v>
      </c>
      <c r="P91" s="63">
        <v>14425</v>
      </c>
      <c r="Q91" s="63">
        <v>2409</v>
      </c>
      <c r="R91" s="63">
        <v>14425</v>
      </c>
    </row>
    <row r="92" spans="1:18" ht="15.75">
      <c r="A92" s="41" t="s">
        <v>195</v>
      </c>
      <c r="B92" s="63">
        <f t="shared" si="6"/>
        <v>6821</v>
      </c>
      <c r="C92" s="63">
        <v>2411</v>
      </c>
      <c r="D92" s="63">
        <v>0</v>
      </c>
      <c r="E92" s="63">
        <v>0</v>
      </c>
      <c r="F92" s="63">
        <v>0</v>
      </c>
      <c r="G92" s="63">
        <v>0</v>
      </c>
      <c r="H92" s="63">
        <v>4410</v>
      </c>
      <c r="J92" s="41" t="s">
        <v>191</v>
      </c>
      <c r="K92" s="64">
        <f t="shared" si="7"/>
        <v>20785</v>
      </c>
      <c r="L92" s="63">
        <v>7551</v>
      </c>
      <c r="M92" s="63">
        <v>0</v>
      </c>
      <c r="N92" s="63">
        <v>0</v>
      </c>
      <c r="O92" s="63">
        <v>0</v>
      </c>
      <c r="P92" s="63">
        <v>13234</v>
      </c>
      <c r="Q92" s="63">
        <v>7551</v>
      </c>
      <c r="R92" s="63">
        <v>13234</v>
      </c>
    </row>
    <row r="93" spans="1:18" ht="15.75">
      <c r="A93" s="41" t="s">
        <v>244</v>
      </c>
      <c r="B93" s="63">
        <f t="shared" si="6"/>
        <v>23630</v>
      </c>
      <c r="C93" s="63">
        <v>5090</v>
      </c>
      <c r="D93" s="63">
        <v>9724</v>
      </c>
      <c r="E93" s="63">
        <v>0</v>
      </c>
      <c r="F93" s="63">
        <v>0</v>
      </c>
      <c r="G93" s="63">
        <v>179</v>
      </c>
      <c r="H93" s="63">
        <v>8637</v>
      </c>
      <c r="J93" s="41" t="s">
        <v>193</v>
      </c>
      <c r="K93" s="64">
        <f t="shared" si="7"/>
        <v>3263609</v>
      </c>
      <c r="L93" s="63">
        <v>2744332</v>
      </c>
      <c r="M93" s="63">
        <v>0</v>
      </c>
      <c r="N93" s="63">
        <v>0</v>
      </c>
      <c r="O93" s="63">
        <v>0</v>
      </c>
      <c r="P93" s="63">
        <v>0</v>
      </c>
      <c r="Q93" s="63">
        <v>2744332</v>
      </c>
      <c r="R93" s="63">
        <v>519277</v>
      </c>
    </row>
    <row r="94" spans="1:18" ht="15.75">
      <c r="A94" s="41" t="s">
        <v>243</v>
      </c>
      <c r="B94" s="63">
        <f t="shared" si="6"/>
        <v>19240</v>
      </c>
      <c r="C94" s="63">
        <v>5105</v>
      </c>
      <c r="D94" s="63">
        <v>13995</v>
      </c>
      <c r="E94" s="63">
        <v>0</v>
      </c>
      <c r="F94" s="63">
        <v>0</v>
      </c>
      <c r="G94" s="63">
        <v>6</v>
      </c>
      <c r="H94" s="63">
        <v>134</v>
      </c>
      <c r="J94" s="41" t="s">
        <v>195</v>
      </c>
      <c r="K94" s="64">
        <f t="shared" si="7"/>
        <v>6821</v>
      </c>
      <c r="L94" s="63">
        <v>3281</v>
      </c>
      <c r="M94" s="63">
        <v>0</v>
      </c>
      <c r="N94" s="63">
        <v>0</v>
      </c>
      <c r="O94" s="63">
        <v>0</v>
      </c>
      <c r="P94" s="63">
        <v>0</v>
      </c>
      <c r="Q94" s="63">
        <v>3281</v>
      </c>
      <c r="R94" s="63">
        <v>3540</v>
      </c>
    </row>
    <row r="96" spans="1:10" ht="15.75">
      <c r="A96" s="62" t="s">
        <v>196</v>
      </c>
      <c r="B96" s="40"/>
      <c r="J96" s="62" t="s">
        <v>196</v>
      </c>
    </row>
    <row r="97" spans="1:18" ht="15.75">
      <c r="A97" s="41" t="s">
        <v>245</v>
      </c>
      <c r="B97" s="63">
        <v>7090884</v>
      </c>
      <c r="C97" s="63">
        <v>3369905</v>
      </c>
      <c r="D97" s="63">
        <v>835804</v>
      </c>
      <c r="E97" s="63">
        <v>100</v>
      </c>
      <c r="F97" s="63">
        <v>1840267</v>
      </c>
      <c r="G97" s="63">
        <v>68444</v>
      </c>
      <c r="H97" s="63">
        <v>565235</v>
      </c>
      <c r="J97" s="41" t="s">
        <v>245</v>
      </c>
      <c r="K97" s="64">
        <f>+L97+R97</f>
        <v>7090884</v>
      </c>
      <c r="L97" s="63">
        <v>6148758</v>
      </c>
      <c r="M97" s="63">
        <v>5068761</v>
      </c>
      <c r="N97" s="63">
        <v>0</v>
      </c>
      <c r="O97" s="63">
        <v>522495</v>
      </c>
      <c r="P97" s="63">
        <v>0</v>
      </c>
      <c r="Q97" s="63">
        <v>557502</v>
      </c>
      <c r="R97" s="63">
        <v>942126</v>
      </c>
    </row>
    <row r="98" spans="1:18" ht="15.75">
      <c r="A98" s="52"/>
      <c r="B98" s="53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1:8" ht="15.75">
      <c r="A99" s="6" t="s">
        <v>76</v>
      </c>
      <c r="B99" s="16"/>
      <c r="C99" s="17"/>
      <c r="D99" s="17"/>
      <c r="E99" s="17"/>
      <c r="F99" s="17"/>
      <c r="G99" s="13"/>
      <c r="H99" s="13"/>
    </row>
    <row r="100" spans="1:8" ht="15.75">
      <c r="A100" s="6" t="s">
        <v>77</v>
      </c>
      <c r="B100" s="16"/>
      <c r="C100" s="17"/>
      <c r="D100" s="17"/>
      <c r="E100" s="17"/>
      <c r="F100" s="17"/>
      <c r="G100" s="13"/>
      <c r="H100" s="13"/>
    </row>
    <row r="101" spans="1:8" ht="15.75">
      <c r="A101" s="6" t="s">
        <v>83</v>
      </c>
      <c r="B101" s="16"/>
      <c r="C101" s="17"/>
      <c r="D101" s="17"/>
      <c r="E101" s="17"/>
      <c r="F101" s="17"/>
      <c r="G101" s="13"/>
      <c r="H101" s="13"/>
    </row>
    <row r="102" spans="1:8" ht="15.75">
      <c r="A102" s="6" t="s">
        <v>251</v>
      </c>
      <c r="B102" s="16"/>
      <c r="C102" s="17"/>
      <c r="D102" s="17"/>
      <c r="E102" s="17"/>
      <c r="F102" s="17"/>
      <c r="G102" s="13"/>
      <c r="H102" s="13"/>
    </row>
    <row r="103" spans="1:8" ht="15.75">
      <c r="A103" s="5"/>
      <c r="B103" s="16"/>
      <c r="C103" s="17"/>
      <c r="D103" s="17"/>
      <c r="E103" s="17"/>
      <c r="F103" s="17"/>
      <c r="G103" s="13"/>
      <c r="H103" s="13"/>
    </row>
    <row r="104" spans="1:8" ht="32.25" customHeight="1">
      <c r="A104" s="80" t="s">
        <v>282</v>
      </c>
      <c r="B104" s="80"/>
      <c r="C104" s="80"/>
      <c r="D104" s="80"/>
      <c r="E104" s="80"/>
      <c r="F104" s="80"/>
      <c r="G104" s="80"/>
      <c r="H104" s="80"/>
    </row>
  </sheetData>
  <sheetProtection/>
  <mergeCells count="4">
    <mergeCell ref="A5:H5"/>
    <mergeCell ref="J5:R5"/>
    <mergeCell ref="L6:Q6"/>
    <mergeCell ref="A104:H104"/>
  </mergeCells>
  <hyperlinks>
    <hyperlink ref="A104:H104" r:id="rId1" display="SOURCE: New York State Department of Financial Services, 2016 Department of Financial Services Annual Report; https://www.dfs.ny.gov/reports_and_publications/dfs_annual_reports (last viewed September 2, 2020)."/>
  </hyperlinks>
  <printOptions/>
  <pageMargins left="0.7" right="0.7" top="0.75" bottom="0.75" header="0.3" footer="0.3"/>
  <pageSetup horizontalDpi="1200" verticalDpi="1200" orientation="landscape" scale="65" r:id="rId2"/>
  <colBreaks count="1" manualBreakCount="1">
    <brk id="8" max="10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25"/>
  <sheetViews>
    <sheetView showOutlineSymbols="0" zoomScale="87" zoomScaleNormal="87" zoomScalePageLayoutView="0" workbookViewId="0" topLeftCell="A1">
      <selection activeCell="A1" sqref="A1"/>
    </sheetView>
  </sheetViews>
  <sheetFormatPr defaultColWidth="11.6640625" defaultRowHeight="15.75"/>
  <cols>
    <col min="1" max="1" width="44.77734375" style="1" customWidth="1"/>
    <col min="2" max="8" width="12.6640625" style="1" customWidth="1"/>
    <col min="9" max="9" width="5.77734375" style="1" customWidth="1"/>
    <col min="10" max="10" width="44.77734375" style="1" customWidth="1"/>
    <col min="11" max="13" width="13.21484375" style="1" bestFit="1" customWidth="1"/>
    <col min="14" max="14" width="11.77734375" style="1" bestFit="1" customWidth="1"/>
    <col min="15" max="15" width="12.21484375" style="1" bestFit="1" customWidth="1"/>
    <col min="16" max="17" width="11.77734375" style="1" bestFit="1" customWidth="1"/>
    <col min="18" max="18" width="12.21484375" style="1" bestFit="1" customWidth="1"/>
    <col min="19" max="16384" width="11.6640625" style="1" customWidth="1"/>
  </cols>
  <sheetData>
    <row r="1" spans="1:21" ht="20.25">
      <c r="A1" s="18" t="s">
        <v>211</v>
      </c>
      <c r="B1" s="2"/>
      <c r="C1" s="3"/>
      <c r="D1" s="4"/>
      <c r="E1" s="4"/>
      <c r="F1" s="67"/>
      <c r="G1" s="5"/>
      <c r="H1" s="5"/>
      <c r="I1" s="5"/>
      <c r="J1" s="18" t="s">
        <v>212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0.25">
      <c r="A2" s="18" t="s">
        <v>89</v>
      </c>
      <c r="B2" s="2"/>
      <c r="C2" s="3"/>
      <c r="D2" s="4"/>
      <c r="E2" s="3"/>
      <c r="F2" s="68"/>
      <c r="G2" s="5"/>
      <c r="H2" s="5"/>
      <c r="I2" s="5"/>
      <c r="J2" s="18" t="s">
        <v>89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0.25">
      <c r="A3" s="18" t="s">
        <v>78</v>
      </c>
      <c r="B3" s="2"/>
      <c r="C3" s="3"/>
      <c r="D3" s="4"/>
      <c r="E3" s="3"/>
      <c r="F3" s="3"/>
      <c r="G3" s="5"/>
      <c r="H3" s="5"/>
      <c r="I3" s="5"/>
      <c r="J3" s="18" t="s">
        <v>78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0.25">
      <c r="A4" s="18"/>
      <c r="B4" s="2"/>
      <c r="C4" s="3"/>
      <c r="D4" s="4"/>
      <c r="E4" s="3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75">
      <c r="A5" s="78" t="s">
        <v>1</v>
      </c>
      <c r="B5" s="78"/>
      <c r="C5" s="78"/>
      <c r="D5" s="78"/>
      <c r="E5" s="78"/>
      <c r="F5" s="78"/>
      <c r="G5" s="78"/>
      <c r="H5" s="78"/>
      <c r="I5" s="6"/>
      <c r="J5" s="78" t="s">
        <v>74</v>
      </c>
      <c r="K5" s="78"/>
      <c r="L5" s="78"/>
      <c r="M5" s="78"/>
      <c r="N5" s="78"/>
      <c r="O5" s="78"/>
      <c r="P5" s="78"/>
      <c r="Q5" s="78"/>
      <c r="R5" s="78"/>
      <c r="S5" s="5"/>
      <c r="T5" s="5"/>
      <c r="U5" s="5"/>
    </row>
    <row r="6" spans="9:21" ht="15.75">
      <c r="I6" s="6"/>
      <c r="J6" s="5"/>
      <c r="L6" s="79" t="s">
        <v>75</v>
      </c>
      <c r="M6" s="79"/>
      <c r="N6" s="79"/>
      <c r="O6" s="79"/>
      <c r="P6" s="79"/>
      <c r="Q6" s="79"/>
      <c r="S6" s="5"/>
      <c r="T6" s="5"/>
      <c r="U6" s="5"/>
    </row>
    <row r="7" spans="1:21" ht="72">
      <c r="A7" s="54" t="s">
        <v>209</v>
      </c>
      <c r="B7" s="8" t="s">
        <v>94</v>
      </c>
      <c r="C7" s="19" t="s">
        <v>95</v>
      </c>
      <c r="D7" s="20" t="s">
        <v>96</v>
      </c>
      <c r="E7" s="21" t="s">
        <v>97</v>
      </c>
      <c r="F7" s="20" t="s">
        <v>98</v>
      </c>
      <c r="G7" s="22" t="s">
        <v>99</v>
      </c>
      <c r="H7" s="22" t="s">
        <v>100</v>
      </c>
      <c r="I7" s="56"/>
      <c r="J7" s="54" t="s">
        <v>209</v>
      </c>
      <c r="K7" s="22" t="s">
        <v>107</v>
      </c>
      <c r="L7" s="22" t="s">
        <v>101</v>
      </c>
      <c r="M7" s="22" t="s">
        <v>102</v>
      </c>
      <c r="N7" s="22" t="s">
        <v>103</v>
      </c>
      <c r="O7" s="22" t="s">
        <v>108</v>
      </c>
      <c r="P7" s="22" t="s">
        <v>104</v>
      </c>
      <c r="Q7" s="22" t="s">
        <v>105</v>
      </c>
      <c r="R7" s="22" t="s">
        <v>106</v>
      </c>
      <c r="S7" s="5"/>
      <c r="T7" s="5"/>
      <c r="U7" s="5"/>
    </row>
    <row r="8" spans="1:21" ht="15.75">
      <c r="A8" s="5"/>
      <c r="B8" s="5"/>
      <c r="C8" s="5"/>
      <c r="D8" s="5"/>
      <c r="E8" s="5"/>
      <c r="F8" s="5"/>
      <c r="G8" s="5"/>
      <c r="H8" s="5"/>
      <c r="I8" s="6"/>
      <c r="J8" s="5"/>
      <c r="K8" s="9"/>
      <c r="L8" s="5"/>
      <c r="M8" s="5"/>
      <c r="N8" s="10"/>
      <c r="O8" s="10"/>
      <c r="P8" s="10"/>
      <c r="Q8" s="10"/>
      <c r="R8" s="5"/>
      <c r="S8" s="5"/>
      <c r="T8" s="5"/>
      <c r="U8" s="5"/>
    </row>
    <row r="9" spans="1:21" ht="15.75">
      <c r="A9" s="11" t="s">
        <v>0</v>
      </c>
      <c r="B9" s="24">
        <f aca="true" t="shared" si="0" ref="B9:H9">SUM(B11:B97)</f>
        <v>747422601</v>
      </c>
      <c r="C9" s="24">
        <f t="shared" si="0"/>
        <v>209279400</v>
      </c>
      <c r="D9" s="24">
        <f t="shared" si="0"/>
        <v>154979033</v>
      </c>
      <c r="E9" s="24">
        <f t="shared" si="0"/>
        <v>39855011</v>
      </c>
      <c r="F9" s="24">
        <f t="shared" si="0"/>
        <v>262635921</v>
      </c>
      <c r="G9" s="24">
        <f t="shared" si="0"/>
        <v>2401813</v>
      </c>
      <c r="H9" s="24">
        <f t="shared" si="0"/>
        <v>78271423</v>
      </c>
      <c r="I9" s="32"/>
      <c r="J9" s="11" t="s">
        <v>0</v>
      </c>
      <c r="K9" s="32">
        <v>747422601</v>
      </c>
      <c r="L9" s="32">
        <v>663718151</v>
      </c>
      <c r="M9" s="32">
        <v>581677375</v>
      </c>
      <c r="N9" s="32">
        <v>17128584</v>
      </c>
      <c r="O9" s="32">
        <v>40373818</v>
      </c>
      <c r="P9" s="32">
        <v>4204758</v>
      </c>
      <c r="Q9" s="32">
        <v>20332962</v>
      </c>
      <c r="R9" s="32">
        <v>83704450</v>
      </c>
      <c r="S9" s="5"/>
      <c r="T9" s="5"/>
      <c r="U9" s="5"/>
    </row>
    <row r="10" spans="1:21" ht="15.75">
      <c r="A10" s="5" t="s">
        <v>2</v>
      </c>
      <c r="B10" s="24"/>
      <c r="C10" s="27"/>
      <c r="D10" s="28"/>
      <c r="E10" s="28"/>
      <c r="F10" s="28"/>
      <c r="G10" s="24"/>
      <c r="H10" s="24"/>
      <c r="I10" s="26"/>
      <c r="J10" s="5" t="s">
        <v>2</v>
      </c>
      <c r="K10" s="24"/>
      <c r="L10" s="24"/>
      <c r="M10" s="24"/>
      <c r="N10" s="24"/>
      <c r="O10" s="24"/>
      <c r="P10" s="24"/>
      <c r="Q10" s="24"/>
      <c r="R10" s="24"/>
      <c r="S10" s="5"/>
      <c r="T10" s="5"/>
      <c r="U10" s="5"/>
    </row>
    <row r="11" spans="1:21" ht="15.75">
      <c r="A11" s="5" t="s">
        <v>3</v>
      </c>
      <c r="B11" s="29">
        <f aca="true" t="shared" si="1" ref="B11:B55">SUM(C11:H11)</f>
        <v>733327</v>
      </c>
      <c r="C11" s="30">
        <v>8301</v>
      </c>
      <c r="D11" s="30">
        <v>231101</v>
      </c>
      <c r="E11" s="26">
        <v>1680</v>
      </c>
      <c r="F11" s="26">
        <v>464200</v>
      </c>
      <c r="G11" s="26">
        <v>5821</v>
      </c>
      <c r="H11" s="26">
        <v>22224</v>
      </c>
      <c r="I11" s="26"/>
      <c r="J11" s="5" t="s">
        <v>3</v>
      </c>
      <c r="K11" s="24">
        <f>+L11+R11</f>
        <v>733327</v>
      </c>
      <c r="L11" s="24">
        <f>SUM(M11:Q11)</f>
        <v>678395</v>
      </c>
      <c r="M11" s="24">
        <v>619158</v>
      </c>
      <c r="N11" s="24">
        <v>26092</v>
      </c>
      <c r="O11" s="24">
        <v>27892</v>
      </c>
      <c r="P11" s="31">
        <v>0</v>
      </c>
      <c r="Q11" s="24">
        <v>5253</v>
      </c>
      <c r="R11" s="24">
        <v>54932</v>
      </c>
      <c r="S11" s="5"/>
      <c r="T11" s="5"/>
      <c r="U11" s="5"/>
    </row>
    <row r="12" spans="1:21" ht="15.75">
      <c r="A12" s="5" t="s">
        <v>4</v>
      </c>
      <c r="B12" s="29">
        <f t="shared" si="1"/>
        <v>280531</v>
      </c>
      <c r="C12" s="30">
        <v>9571</v>
      </c>
      <c r="D12" s="30">
        <v>47334</v>
      </c>
      <c r="E12" s="26">
        <v>3116</v>
      </c>
      <c r="F12" s="26">
        <v>207785</v>
      </c>
      <c r="G12" s="26">
        <v>2005</v>
      </c>
      <c r="H12" s="26">
        <v>10720</v>
      </c>
      <c r="I12" s="26"/>
      <c r="J12" s="5" t="s">
        <v>4</v>
      </c>
      <c r="K12" s="24">
        <f aca="true" t="shared" si="2" ref="K12:K55">+L12+R12</f>
        <v>280531</v>
      </c>
      <c r="L12" s="24">
        <f aca="true" t="shared" si="3" ref="L12:L55">SUM(M12:Q12)</f>
        <v>245686</v>
      </c>
      <c r="M12" s="24">
        <v>241147</v>
      </c>
      <c r="N12" s="31">
        <v>0</v>
      </c>
      <c r="O12" s="31">
        <v>4000</v>
      </c>
      <c r="P12" s="31">
        <v>0</v>
      </c>
      <c r="Q12" s="24">
        <v>539</v>
      </c>
      <c r="R12" s="24">
        <v>34845</v>
      </c>
      <c r="S12" s="5"/>
      <c r="T12" s="5"/>
      <c r="U12" s="5"/>
    </row>
    <row r="13" spans="1:21" ht="15.75">
      <c r="A13" s="5" t="s">
        <v>5</v>
      </c>
      <c r="B13" s="29">
        <f t="shared" si="1"/>
        <v>1045468</v>
      </c>
      <c r="C13" s="30">
        <v>93345</v>
      </c>
      <c r="D13" s="30">
        <v>62195</v>
      </c>
      <c r="E13" s="26">
        <v>142</v>
      </c>
      <c r="F13" s="26">
        <v>863914</v>
      </c>
      <c r="G13" s="26">
        <v>9883</v>
      </c>
      <c r="H13" s="26">
        <v>15989</v>
      </c>
      <c r="I13" s="26"/>
      <c r="J13" s="5" t="s">
        <v>5</v>
      </c>
      <c r="K13" s="24">
        <f t="shared" si="2"/>
        <v>1045468</v>
      </c>
      <c r="L13" s="24">
        <f t="shared" si="3"/>
        <v>925183</v>
      </c>
      <c r="M13" s="24">
        <v>908228</v>
      </c>
      <c r="N13" s="31">
        <v>0</v>
      </c>
      <c r="O13" s="31">
        <v>14928</v>
      </c>
      <c r="P13" s="31">
        <v>0</v>
      </c>
      <c r="Q13" s="24">
        <v>2027</v>
      </c>
      <c r="R13" s="24">
        <v>120285</v>
      </c>
      <c r="S13" s="5"/>
      <c r="T13" s="5"/>
      <c r="U13" s="5"/>
    </row>
    <row r="14" spans="1:21" ht="15.75">
      <c r="A14" s="5" t="s">
        <v>6</v>
      </c>
      <c r="B14" s="29">
        <f t="shared" si="1"/>
        <v>285985</v>
      </c>
      <c r="C14" s="30">
        <v>101801</v>
      </c>
      <c r="D14" s="30">
        <v>34945</v>
      </c>
      <c r="E14" s="31">
        <v>0</v>
      </c>
      <c r="F14" s="26">
        <v>147102</v>
      </c>
      <c r="G14" s="26">
        <v>462</v>
      </c>
      <c r="H14" s="26">
        <v>1675</v>
      </c>
      <c r="I14" s="26"/>
      <c r="J14" s="5" t="s">
        <v>6</v>
      </c>
      <c r="K14" s="24">
        <f t="shared" si="2"/>
        <v>285985</v>
      </c>
      <c r="L14" s="24">
        <f t="shared" si="3"/>
        <v>245599</v>
      </c>
      <c r="M14" s="24">
        <v>243422</v>
      </c>
      <c r="N14" s="31">
        <v>0</v>
      </c>
      <c r="O14" s="31">
        <v>0</v>
      </c>
      <c r="P14" s="31">
        <v>0</v>
      </c>
      <c r="Q14" s="24">
        <v>2177</v>
      </c>
      <c r="R14" s="24">
        <v>40386</v>
      </c>
      <c r="S14" s="5"/>
      <c r="T14" s="5"/>
      <c r="U14" s="5"/>
    </row>
    <row r="15" spans="1:21" ht="15.75">
      <c r="A15" s="5" t="s">
        <v>7</v>
      </c>
      <c r="B15" s="29">
        <f t="shared" si="1"/>
        <v>467644</v>
      </c>
      <c r="C15" s="30">
        <v>42815</v>
      </c>
      <c r="D15" s="30">
        <v>5070</v>
      </c>
      <c r="E15" s="31">
        <v>0</v>
      </c>
      <c r="F15" s="26">
        <v>406826</v>
      </c>
      <c r="G15" s="26">
        <v>8093</v>
      </c>
      <c r="H15" s="26">
        <v>4840</v>
      </c>
      <c r="I15" s="26"/>
      <c r="J15" s="5" t="s">
        <v>7</v>
      </c>
      <c r="K15" s="24">
        <f t="shared" si="2"/>
        <v>467644</v>
      </c>
      <c r="L15" s="24">
        <f t="shared" si="3"/>
        <v>417911</v>
      </c>
      <c r="M15" s="24">
        <v>415380</v>
      </c>
      <c r="N15" s="31">
        <v>0</v>
      </c>
      <c r="O15" s="31">
        <v>0</v>
      </c>
      <c r="P15" s="31">
        <v>0</v>
      </c>
      <c r="Q15" s="24">
        <v>2531</v>
      </c>
      <c r="R15" s="24">
        <v>49733</v>
      </c>
      <c r="S15" s="5"/>
      <c r="T15" s="5"/>
      <c r="U15" s="5"/>
    </row>
    <row r="16" spans="1:21" ht="15.75">
      <c r="A16" s="5" t="s">
        <v>8</v>
      </c>
      <c r="B16" s="29">
        <f t="shared" si="1"/>
        <v>171273</v>
      </c>
      <c r="C16" s="30">
        <v>11873</v>
      </c>
      <c r="D16" s="30">
        <v>31348</v>
      </c>
      <c r="E16" s="31">
        <v>0</v>
      </c>
      <c r="F16" s="26">
        <v>119076</v>
      </c>
      <c r="G16" s="26">
        <v>983</v>
      </c>
      <c r="H16" s="26">
        <v>7993</v>
      </c>
      <c r="I16" s="26"/>
      <c r="J16" s="5" t="s">
        <v>8</v>
      </c>
      <c r="K16" s="24">
        <f t="shared" si="2"/>
        <v>171273</v>
      </c>
      <c r="L16" s="24">
        <f t="shared" si="3"/>
        <v>146743</v>
      </c>
      <c r="M16" s="24">
        <v>136889</v>
      </c>
      <c r="N16" s="31">
        <v>0</v>
      </c>
      <c r="O16" s="24">
        <v>8500</v>
      </c>
      <c r="P16" s="31">
        <v>0</v>
      </c>
      <c r="Q16" s="24">
        <v>1354</v>
      </c>
      <c r="R16" s="24">
        <v>24530</v>
      </c>
      <c r="S16" s="5"/>
      <c r="T16" s="5"/>
      <c r="U16" s="5"/>
    </row>
    <row r="17" spans="1:21" ht="15.75">
      <c r="A17" s="5" t="s">
        <v>9</v>
      </c>
      <c r="B17" s="29">
        <f t="shared" si="1"/>
        <v>6073386</v>
      </c>
      <c r="C17" s="30">
        <v>822701</v>
      </c>
      <c r="D17" s="30">
        <v>1033750</v>
      </c>
      <c r="E17" s="31">
        <v>0</v>
      </c>
      <c r="F17" s="26">
        <v>3905310</v>
      </c>
      <c r="G17" s="26">
        <v>71205</v>
      </c>
      <c r="H17" s="26">
        <v>240420</v>
      </c>
      <c r="I17" s="26"/>
      <c r="J17" s="5" t="s">
        <v>9</v>
      </c>
      <c r="K17" s="24">
        <f t="shared" si="2"/>
        <v>6073386</v>
      </c>
      <c r="L17" s="24">
        <f t="shared" si="3"/>
        <v>5452877</v>
      </c>
      <c r="M17" s="24">
        <v>5098400</v>
      </c>
      <c r="N17" s="31">
        <v>0</v>
      </c>
      <c r="O17" s="24">
        <v>110571</v>
      </c>
      <c r="P17" s="24">
        <v>90000</v>
      </c>
      <c r="Q17" s="24">
        <v>153906</v>
      </c>
      <c r="R17" s="24">
        <v>620509</v>
      </c>
      <c r="S17" s="5"/>
      <c r="T17" s="5"/>
      <c r="U17" s="5"/>
    </row>
    <row r="18" spans="1:21" ht="15.75">
      <c r="A18" s="5" t="s">
        <v>10</v>
      </c>
      <c r="B18" s="29">
        <f t="shared" si="1"/>
        <v>273750</v>
      </c>
      <c r="C18" s="30">
        <v>4098</v>
      </c>
      <c r="D18" s="30">
        <v>44768</v>
      </c>
      <c r="E18" s="31">
        <v>0</v>
      </c>
      <c r="F18" s="26">
        <v>210918</v>
      </c>
      <c r="G18" s="26">
        <v>3788</v>
      </c>
      <c r="H18" s="26">
        <v>10178</v>
      </c>
      <c r="I18" s="26"/>
      <c r="J18" s="5" t="s">
        <v>10</v>
      </c>
      <c r="K18" s="24">
        <f t="shared" si="2"/>
        <v>273750</v>
      </c>
      <c r="L18" s="24">
        <f t="shared" si="3"/>
        <v>246734</v>
      </c>
      <c r="M18" s="24">
        <v>239889</v>
      </c>
      <c r="N18" s="31">
        <v>0</v>
      </c>
      <c r="O18" s="24">
        <v>3725</v>
      </c>
      <c r="P18" s="31">
        <v>0</v>
      </c>
      <c r="Q18" s="24">
        <v>3120</v>
      </c>
      <c r="R18" s="24">
        <v>27016</v>
      </c>
      <c r="S18" s="5"/>
      <c r="T18" s="5"/>
      <c r="U18" s="5"/>
    </row>
    <row r="19" spans="1:21" ht="15.75">
      <c r="A19" s="5" t="s">
        <v>11</v>
      </c>
      <c r="B19" s="29">
        <f t="shared" si="1"/>
        <v>18216</v>
      </c>
      <c r="C19" s="30">
        <v>2767</v>
      </c>
      <c r="D19" s="30">
        <v>6650</v>
      </c>
      <c r="E19" s="31">
        <v>0</v>
      </c>
      <c r="F19" s="26">
        <v>7737</v>
      </c>
      <c r="G19" s="26">
        <v>310</v>
      </c>
      <c r="H19" s="26">
        <v>752</v>
      </c>
      <c r="I19" s="26"/>
      <c r="J19" s="5" t="s">
        <v>11</v>
      </c>
      <c r="K19" s="24">
        <f t="shared" si="2"/>
        <v>18216</v>
      </c>
      <c r="L19" s="24">
        <f t="shared" si="3"/>
        <v>16571</v>
      </c>
      <c r="M19" s="24">
        <v>16565</v>
      </c>
      <c r="N19" s="31">
        <v>0</v>
      </c>
      <c r="O19" s="31">
        <v>0</v>
      </c>
      <c r="P19" s="31">
        <v>0</v>
      </c>
      <c r="Q19" s="24">
        <v>6</v>
      </c>
      <c r="R19" s="24">
        <v>1645</v>
      </c>
      <c r="S19" s="5"/>
      <c r="T19" s="5"/>
      <c r="U19" s="5"/>
    </row>
    <row r="20" spans="1:21" ht="15.75">
      <c r="A20" s="5" t="s">
        <v>12</v>
      </c>
      <c r="B20" s="29">
        <f t="shared" si="1"/>
        <v>94817</v>
      </c>
      <c r="C20" s="30">
        <v>4010</v>
      </c>
      <c r="D20" s="30">
        <v>21224</v>
      </c>
      <c r="E20" s="31">
        <v>0</v>
      </c>
      <c r="F20" s="26">
        <v>65071</v>
      </c>
      <c r="G20" s="26">
        <v>2455</v>
      </c>
      <c r="H20" s="26">
        <v>2057</v>
      </c>
      <c r="I20" s="26"/>
      <c r="J20" s="5" t="s">
        <v>12</v>
      </c>
      <c r="K20" s="24">
        <f t="shared" si="2"/>
        <v>94817</v>
      </c>
      <c r="L20" s="24">
        <f t="shared" si="3"/>
        <v>85967</v>
      </c>
      <c r="M20" s="24">
        <v>83718</v>
      </c>
      <c r="N20" s="31">
        <v>0</v>
      </c>
      <c r="O20" s="31">
        <v>2000</v>
      </c>
      <c r="P20" s="31">
        <v>0</v>
      </c>
      <c r="Q20" s="24">
        <v>249</v>
      </c>
      <c r="R20" s="24">
        <v>8850</v>
      </c>
      <c r="S20" s="5"/>
      <c r="T20" s="5"/>
      <c r="U20" s="5"/>
    </row>
    <row r="21" spans="1:21" ht="15.75">
      <c r="A21" s="5" t="s">
        <v>13</v>
      </c>
      <c r="B21" s="29">
        <f t="shared" si="1"/>
        <v>449257</v>
      </c>
      <c r="C21" s="30">
        <v>20096</v>
      </c>
      <c r="D21" s="30">
        <v>194183</v>
      </c>
      <c r="E21" s="31">
        <v>0</v>
      </c>
      <c r="F21" s="26">
        <v>223687</v>
      </c>
      <c r="G21" s="26">
        <v>3198</v>
      </c>
      <c r="H21" s="26">
        <v>8093</v>
      </c>
      <c r="I21" s="26"/>
      <c r="J21" s="5" t="s">
        <v>13</v>
      </c>
      <c r="K21" s="24">
        <f t="shared" si="2"/>
        <v>449257</v>
      </c>
      <c r="L21" s="24">
        <f t="shared" si="3"/>
        <v>418030</v>
      </c>
      <c r="M21" s="24">
        <v>415660</v>
      </c>
      <c r="N21" s="31">
        <v>0</v>
      </c>
      <c r="O21" s="31">
        <v>0</v>
      </c>
      <c r="P21" s="24">
        <v>1800</v>
      </c>
      <c r="Q21" s="24">
        <v>570</v>
      </c>
      <c r="R21" s="24">
        <v>31227</v>
      </c>
      <c r="S21" s="5"/>
      <c r="T21" s="5"/>
      <c r="U21" s="5"/>
    </row>
    <row r="22" spans="1:21" ht="15.75">
      <c r="A22" s="5" t="s">
        <v>14</v>
      </c>
      <c r="B22" s="29">
        <f t="shared" si="1"/>
        <v>207482</v>
      </c>
      <c r="C22" s="30">
        <v>9408</v>
      </c>
      <c r="D22" s="30">
        <v>31351</v>
      </c>
      <c r="E22" s="31">
        <v>0</v>
      </c>
      <c r="F22" s="26">
        <v>151034</v>
      </c>
      <c r="G22" s="26">
        <v>5471</v>
      </c>
      <c r="H22" s="26">
        <v>10218</v>
      </c>
      <c r="I22" s="26"/>
      <c r="J22" s="5" t="s">
        <v>14</v>
      </c>
      <c r="K22" s="24">
        <f t="shared" si="2"/>
        <v>207482</v>
      </c>
      <c r="L22" s="24">
        <f t="shared" si="3"/>
        <v>189307</v>
      </c>
      <c r="M22" s="24">
        <v>182456</v>
      </c>
      <c r="N22" s="31">
        <v>2500</v>
      </c>
      <c r="O22" s="31">
        <v>0</v>
      </c>
      <c r="P22" s="31">
        <v>0</v>
      </c>
      <c r="Q22" s="24">
        <v>4351</v>
      </c>
      <c r="R22" s="24">
        <v>18175</v>
      </c>
      <c r="S22" s="5"/>
      <c r="T22" s="5"/>
      <c r="U22" s="5"/>
    </row>
    <row r="23" spans="1:21" ht="15.75">
      <c r="A23" s="5" t="s">
        <v>15</v>
      </c>
      <c r="B23" s="29">
        <f t="shared" si="1"/>
        <v>61805</v>
      </c>
      <c r="C23" s="30">
        <v>4104</v>
      </c>
      <c r="D23" s="30">
        <v>23672</v>
      </c>
      <c r="E23" s="31">
        <v>0</v>
      </c>
      <c r="F23" s="26">
        <v>32125</v>
      </c>
      <c r="G23" s="26">
        <v>1107</v>
      </c>
      <c r="H23" s="26">
        <v>797</v>
      </c>
      <c r="I23" s="26"/>
      <c r="J23" s="5" t="s">
        <v>15</v>
      </c>
      <c r="K23" s="24">
        <f t="shared" si="2"/>
        <v>61805</v>
      </c>
      <c r="L23" s="24">
        <f t="shared" si="3"/>
        <v>55904</v>
      </c>
      <c r="M23" s="24">
        <v>55629</v>
      </c>
      <c r="N23" s="31">
        <v>0</v>
      </c>
      <c r="O23" s="31">
        <v>0</v>
      </c>
      <c r="P23" s="31">
        <v>0</v>
      </c>
      <c r="Q23" s="24">
        <v>275</v>
      </c>
      <c r="R23" s="24">
        <v>5901</v>
      </c>
      <c r="S23" s="5"/>
      <c r="T23" s="5"/>
      <c r="U23" s="5"/>
    </row>
    <row r="24" spans="1:21" ht="15.75">
      <c r="A24" s="5" t="s">
        <v>16</v>
      </c>
      <c r="B24" s="29">
        <f t="shared" si="1"/>
        <v>605864</v>
      </c>
      <c r="C24" s="30">
        <v>28276</v>
      </c>
      <c r="D24" s="30">
        <v>165266</v>
      </c>
      <c r="E24" s="31">
        <v>0</v>
      </c>
      <c r="F24" s="26">
        <v>398035</v>
      </c>
      <c r="G24" s="26">
        <v>2352</v>
      </c>
      <c r="H24" s="26">
        <v>11935</v>
      </c>
      <c r="I24" s="26"/>
      <c r="J24" s="5" t="s">
        <v>16</v>
      </c>
      <c r="K24" s="24">
        <f t="shared" si="2"/>
        <v>605864</v>
      </c>
      <c r="L24" s="24">
        <f t="shared" si="3"/>
        <v>555152</v>
      </c>
      <c r="M24" s="24">
        <v>489401</v>
      </c>
      <c r="N24" s="24">
        <v>29000</v>
      </c>
      <c r="O24" s="31">
        <v>34500</v>
      </c>
      <c r="P24" s="31">
        <v>0</v>
      </c>
      <c r="Q24" s="24">
        <v>2251</v>
      </c>
      <c r="R24" s="24">
        <v>50712</v>
      </c>
      <c r="S24" s="5"/>
      <c r="T24" s="5"/>
      <c r="U24" s="5"/>
    </row>
    <row r="25" spans="1:21" ht="15.75">
      <c r="A25" s="5" t="s">
        <v>17</v>
      </c>
      <c r="B25" s="29">
        <f t="shared" si="1"/>
        <v>3510</v>
      </c>
      <c r="C25" s="30">
        <v>3508</v>
      </c>
      <c r="D25" s="31">
        <v>0</v>
      </c>
      <c r="E25" s="31">
        <v>0</v>
      </c>
      <c r="F25" s="31">
        <v>0</v>
      </c>
      <c r="G25" s="31">
        <v>0</v>
      </c>
      <c r="H25" s="26">
        <v>2</v>
      </c>
      <c r="I25" s="26"/>
      <c r="J25" s="5" t="s">
        <v>17</v>
      </c>
      <c r="K25" s="24">
        <f t="shared" si="2"/>
        <v>3510</v>
      </c>
      <c r="L25" s="24">
        <f t="shared" si="3"/>
        <v>509</v>
      </c>
      <c r="M25" s="31">
        <v>500</v>
      </c>
      <c r="N25" s="31">
        <v>0</v>
      </c>
      <c r="O25" s="31">
        <v>0</v>
      </c>
      <c r="P25" s="31">
        <v>0</v>
      </c>
      <c r="Q25" s="24">
        <v>9</v>
      </c>
      <c r="R25" s="24">
        <v>3001</v>
      </c>
      <c r="S25" s="5"/>
      <c r="T25" s="5"/>
      <c r="U25" s="5"/>
    </row>
    <row r="26" spans="1:21" ht="15.75">
      <c r="A26" s="5" t="s">
        <v>18</v>
      </c>
      <c r="B26" s="29">
        <f t="shared" si="1"/>
        <v>196116</v>
      </c>
      <c r="C26" s="30">
        <v>4740</v>
      </c>
      <c r="D26" s="30">
        <v>16570</v>
      </c>
      <c r="E26" s="31">
        <v>0</v>
      </c>
      <c r="F26" s="26">
        <v>165706</v>
      </c>
      <c r="G26" s="26">
        <v>3239</v>
      </c>
      <c r="H26" s="26">
        <v>5861</v>
      </c>
      <c r="I26" s="26"/>
      <c r="J26" s="5" t="s">
        <v>18</v>
      </c>
      <c r="K26" s="24">
        <f t="shared" si="2"/>
        <v>196116</v>
      </c>
      <c r="L26" s="24">
        <f t="shared" si="3"/>
        <v>178508</v>
      </c>
      <c r="M26" s="24">
        <v>159126</v>
      </c>
      <c r="N26" s="31">
        <v>0</v>
      </c>
      <c r="O26" s="24">
        <v>18000</v>
      </c>
      <c r="P26" s="31">
        <v>0</v>
      </c>
      <c r="Q26" s="24">
        <v>1382</v>
      </c>
      <c r="R26" s="24">
        <v>17608</v>
      </c>
      <c r="S26" s="5"/>
      <c r="T26" s="5"/>
      <c r="U26" s="5"/>
    </row>
    <row r="27" spans="1:21" ht="15.75">
      <c r="A27" s="5" t="s">
        <v>19</v>
      </c>
      <c r="B27" s="29">
        <f t="shared" si="1"/>
        <v>642475</v>
      </c>
      <c r="C27" s="30">
        <v>30190</v>
      </c>
      <c r="D27" s="30">
        <v>72824</v>
      </c>
      <c r="E27" s="31">
        <v>809</v>
      </c>
      <c r="F27" s="26">
        <v>511283</v>
      </c>
      <c r="G27" s="26">
        <v>7319</v>
      </c>
      <c r="H27" s="26">
        <v>20050</v>
      </c>
      <c r="I27" s="26"/>
      <c r="J27" s="5" t="s">
        <v>19</v>
      </c>
      <c r="K27" s="24">
        <f t="shared" si="2"/>
        <v>642475</v>
      </c>
      <c r="L27" s="24">
        <f t="shared" si="3"/>
        <v>568497</v>
      </c>
      <c r="M27" s="24">
        <v>446116</v>
      </c>
      <c r="N27" s="31">
        <v>0</v>
      </c>
      <c r="O27" s="24">
        <v>117000</v>
      </c>
      <c r="P27" s="31">
        <v>0</v>
      </c>
      <c r="Q27" s="24">
        <v>5381</v>
      </c>
      <c r="R27" s="24">
        <v>73978</v>
      </c>
      <c r="S27" s="5"/>
      <c r="T27" s="5"/>
      <c r="U27" s="5"/>
    </row>
    <row r="28" spans="1:21" ht="15.75">
      <c r="A28" s="5" t="s">
        <v>84</v>
      </c>
      <c r="B28" s="29">
        <f t="shared" si="1"/>
        <v>5711066</v>
      </c>
      <c r="C28" s="30">
        <v>42082</v>
      </c>
      <c r="D28" s="30">
        <v>968548</v>
      </c>
      <c r="E28" s="31">
        <v>0</v>
      </c>
      <c r="F28" s="31">
        <v>4366444</v>
      </c>
      <c r="G28" s="26">
        <v>25622</v>
      </c>
      <c r="H28" s="26">
        <v>308370</v>
      </c>
      <c r="I28" s="26"/>
      <c r="J28" s="5" t="s">
        <v>84</v>
      </c>
      <c r="K28" s="24">
        <f t="shared" si="2"/>
        <v>5711066</v>
      </c>
      <c r="L28" s="24">
        <f t="shared" si="3"/>
        <v>5208268</v>
      </c>
      <c r="M28" s="24">
        <v>3897431</v>
      </c>
      <c r="N28" s="24">
        <v>116000</v>
      </c>
      <c r="O28" s="31">
        <v>1126659</v>
      </c>
      <c r="P28" s="31">
        <v>0</v>
      </c>
      <c r="Q28" s="31">
        <v>68178</v>
      </c>
      <c r="R28" s="24">
        <v>502798</v>
      </c>
      <c r="S28" s="5"/>
      <c r="T28" s="5"/>
      <c r="U28" s="5"/>
    </row>
    <row r="29" spans="1:21" ht="15.75">
      <c r="A29" s="5" t="s">
        <v>20</v>
      </c>
      <c r="B29" s="29">
        <f t="shared" si="1"/>
        <v>461038</v>
      </c>
      <c r="C29" s="30">
        <v>22482</v>
      </c>
      <c r="D29" s="30">
        <v>84095</v>
      </c>
      <c r="E29" s="31">
        <v>0</v>
      </c>
      <c r="F29" s="26">
        <v>344857</v>
      </c>
      <c r="G29" s="26">
        <v>1109</v>
      </c>
      <c r="H29" s="26">
        <v>8495</v>
      </c>
      <c r="I29" s="26"/>
      <c r="J29" s="5" t="s">
        <v>20</v>
      </c>
      <c r="K29" s="24">
        <f t="shared" si="2"/>
        <v>461038</v>
      </c>
      <c r="L29" s="24">
        <f t="shared" si="3"/>
        <v>416633</v>
      </c>
      <c r="M29" s="24">
        <v>398807</v>
      </c>
      <c r="N29" s="31">
        <v>0</v>
      </c>
      <c r="O29" s="31">
        <v>15000</v>
      </c>
      <c r="P29" s="31">
        <v>0</v>
      </c>
      <c r="Q29" s="24">
        <v>2826</v>
      </c>
      <c r="R29" s="24">
        <v>44405</v>
      </c>
      <c r="S29" s="5"/>
      <c r="T29" s="5"/>
      <c r="U29" s="5"/>
    </row>
    <row r="30" spans="1:21" ht="15.75">
      <c r="A30" s="5" t="s">
        <v>21</v>
      </c>
      <c r="B30" s="29">
        <f t="shared" si="1"/>
        <v>144405</v>
      </c>
      <c r="C30" s="30">
        <v>18953</v>
      </c>
      <c r="D30" s="30">
        <v>13821</v>
      </c>
      <c r="E30" s="31">
        <v>0</v>
      </c>
      <c r="F30" s="26">
        <v>108998</v>
      </c>
      <c r="G30" s="26">
        <v>44</v>
      </c>
      <c r="H30" s="26">
        <v>2589</v>
      </c>
      <c r="I30" s="26"/>
      <c r="J30" s="5" t="s">
        <v>21</v>
      </c>
      <c r="K30" s="24">
        <f t="shared" si="2"/>
        <v>144405</v>
      </c>
      <c r="L30" s="24">
        <f t="shared" si="3"/>
        <v>126466</v>
      </c>
      <c r="M30" s="24">
        <v>125556</v>
      </c>
      <c r="N30" s="31">
        <v>0</v>
      </c>
      <c r="O30" s="31">
        <v>500</v>
      </c>
      <c r="P30" s="31">
        <v>0</v>
      </c>
      <c r="Q30" s="24">
        <v>410</v>
      </c>
      <c r="R30" s="24">
        <v>17939</v>
      </c>
      <c r="S30" s="5"/>
      <c r="T30" s="5"/>
      <c r="U30" s="5"/>
    </row>
    <row r="31" spans="1:21" ht="15.75">
      <c r="A31" s="5" t="s">
        <v>22</v>
      </c>
      <c r="B31" s="29">
        <f t="shared" si="1"/>
        <v>349248</v>
      </c>
      <c r="C31" s="30">
        <v>23945</v>
      </c>
      <c r="D31" s="30">
        <v>46724</v>
      </c>
      <c r="E31" s="26">
        <v>665</v>
      </c>
      <c r="F31" s="26">
        <v>272911</v>
      </c>
      <c r="G31" s="26">
        <v>1723</v>
      </c>
      <c r="H31" s="26">
        <v>3280</v>
      </c>
      <c r="I31" s="26"/>
      <c r="J31" s="5" t="s">
        <v>22</v>
      </c>
      <c r="K31" s="24">
        <f t="shared" si="2"/>
        <v>349248</v>
      </c>
      <c r="L31" s="24">
        <f t="shared" si="3"/>
        <v>319717</v>
      </c>
      <c r="M31" s="24">
        <v>308903</v>
      </c>
      <c r="N31" s="31">
        <v>0</v>
      </c>
      <c r="O31" s="31">
        <v>10000</v>
      </c>
      <c r="P31" s="31">
        <v>0</v>
      </c>
      <c r="Q31" s="24">
        <v>814</v>
      </c>
      <c r="R31" s="24">
        <v>29531</v>
      </c>
      <c r="S31" s="5"/>
      <c r="T31" s="5"/>
      <c r="U31" s="5"/>
    </row>
    <row r="32" spans="1:21" ht="15.75">
      <c r="A32" s="5" t="s">
        <v>90</v>
      </c>
      <c r="B32" s="29">
        <f t="shared" si="1"/>
        <v>432701</v>
      </c>
      <c r="C32" s="30">
        <v>17994</v>
      </c>
      <c r="D32" s="30">
        <v>127460</v>
      </c>
      <c r="E32" s="31">
        <v>0</v>
      </c>
      <c r="F32" s="26">
        <v>278993</v>
      </c>
      <c r="G32" s="26">
        <v>1063</v>
      </c>
      <c r="H32" s="26">
        <v>7191</v>
      </c>
      <c r="I32" s="26"/>
      <c r="J32" s="5" t="s">
        <v>90</v>
      </c>
      <c r="K32" s="24">
        <f t="shared" si="2"/>
        <v>432701</v>
      </c>
      <c r="L32" s="24">
        <f t="shared" si="3"/>
        <v>388349</v>
      </c>
      <c r="M32" s="24">
        <v>340011</v>
      </c>
      <c r="N32" s="31">
        <v>5000</v>
      </c>
      <c r="O32" s="31">
        <v>40335</v>
      </c>
      <c r="P32" s="31">
        <v>0</v>
      </c>
      <c r="Q32" s="24">
        <v>3003</v>
      </c>
      <c r="R32" s="24">
        <v>44352</v>
      </c>
      <c r="S32" s="5"/>
      <c r="T32" s="5"/>
      <c r="U32" s="5"/>
    </row>
    <row r="33" spans="1:21" ht="15.75">
      <c r="A33" s="5" t="s">
        <v>23</v>
      </c>
      <c r="B33" s="29">
        <f t="shared" si="1"/>
        <v>243574</v>
      </c>
      <c r="C33" s="30">
        <v>240</v>
      </c>
      <c r="D33" s="30">
        <v>242299</v>
      </c>
      <c r="E33" s="31">
        <v>0</v>
      </c>
      <c r="F33" s="31">
        <v>0</v>
      </c>
      <c r="G33" s="31">
        <v>0</v>
      </c>
      <c r="H33" s="26">
        <v>1035</v>
      </c>
      <c r="I33" s="26"/>
      <c r="J33" s="5" t="s">
        <v>23</v>
      </c>
      <c r="K33" s="24">
        <f t="shared" si="2"/>
        <v>243574</v>
      </c>
      <c r="L33" s="24">
        <f t="shared" si="3"/>
        <v>221642</v>
      </c>
      <c r="M33" s="24">
        <v>183090</v>
      </c>
      <c r="N33" s="31">
        <v>0</v>
      </c>
      <c r="O33" s="31">
        <v>38193</v>
      </c>
      <c r="P33" s="31">
        <v>0</v>
      </c>
      <c r="Q33" s="24">
        <v>359</v>
      </c>
      <c r="R33" s="24">
        <v>21932</v>
      </c>
      <c r="S33" s="5"/>
      <c r="T33" s="5"/>
      <c r="U33" s="5"/>
    </row>
    <row r="34" spans="1:21" ht="15.75">
      <c r="A34" s="5" t="s">
        <v>24</v>
      </c>
      <c r="B34" s="29">
        <f t="shared" si="1"/>
        <v>258747</v>
      </c>
      <c r="C34" s="30">
        <v>7072</v>
      </c>
      <c r="D34" s="30">
        <v>1500</v>
      </c>
      <c r="E34" s="26">
        <v>7123</v>
      </c>
      <c r="F34" s="26">
        <v>230877</v>
      </c>
      <c r="G34" s="26">
        <v>5903</v>
      </c>
      <c r="H34" s="26">
        <v>6272</v>
      </c>
      <c r="I34" s="26"/>
      <c r="J34" s="5" t="s">
        <v>24</v>
      </c>
      <c r="K34" s="24">
        <f t="shared" si="2"/>
        <v>258747</v>
      </c>
      <c r="L34" s="24">
        <f t="shared" si="3"/>
        <v>228230</v>
      </c>
      <c r="M34" s="24">
        <v>202801</v>
      </c>
      <c r="N34" s="31">
        <v>0</v>
      </c>
      <c r="O34" s="31">
        <v>25156</v>
      </c>
      <c r="P34" s="31">
        <v>0</v>
      </c>
      <c r="Q34" s="24">
        <v>273</v>
      </c>
      <c r="R34" s="24">
        <v>30517</v>
      </c>
      <c r="S34" s="5"/>
      <c r="T34" s="5"/>
      <c r="U34" s="5"/>
    </row>
    <row r="35" spans="1:21" ht="15.75">
      <c r="A35" s="5" t="s">
        <v>25</v>
      </c>
      <c r="B35" s="29">
        <f t="shared" si="1"/>
        <v>1814034</v>
      </c>
      <c r="C35" s="30">
        <v>608666</v>
      </c>
      <c r="D35" s="30">
        <v>465399</v>
      </c>
      <c r="E35" s="31">
        <v>0</v>
      </c>
      <c r="F35" s="26">
        <v>726187</v>
      </c>
      <c r="G35" s="26">
        <v>3283</v>
      </c>
      <c r="H35" s="26">
        <v>10499</v>
      </c>
      <c r="I35" s="26"/>
      <c r="J35" s="5" t="s">
        <v>25</v>
      </c>
      <c r="K35" s="24">
        <f t="shared" si="2"/>
        <v>1814034</v>
      </c>
      <c r="L35" s="24">
        <f t="shared" si="3"/>
        <v>1696240</v>
      </c>
      <c r="M35" s="24">
        <v>1617771</v>
      </c>
      <c r="N35" s="24">
        <v>10000</v>
      </c>
      <c r="O35" s="24">
        <v>65000</v>
      </c>
      <c r="P35" s="31">
        <v>0</v>
      </c>
      <c r="Q35" s="24">
        <v>3469</v>
      </c>
      <c r="R35" s="24">
        <v>117794</v>
      </c>
      <c r="S35" s="5"/>
      <c r="T35" s="5"/>
      <c r="U35" s="5"/>
    </row>
    <row r="36" spans="1:21" ht="15.75">
      <c r="A36" s="5" t="s">
        <v>79</v>
      </c>
      <c r="B36" s="29">
        <f t="shared" si="1"/>
        <v>452381</v>
      </c>
      <c r="C36" s="30">
        <v>36642</v>
      </c>
      <c r="D36" s="30">
        <v>112389</v>
      </c>
      <c r="E36" s="31">
        <v>0</v>
      </c>
      <c r="F36" s="26">
        <v>270046</v>
      </c>
      <c r="G36" s="26">
        <v>5659</v>
      </c>
      <c r="H36" s="26">
        <v>27645</v>
      </c>
      <c r="I36" s="26"/>
      <c r="J36" s="5" t="s">
        <v>79</v>
      </c>
      <c r="K36" s="24">
        <f t="shared" si="2"/>
        <v>452381</v>
      </c>
      <c r="L36" s="24">
        <f t="shared" si="3"/>
        <v>401080</v>
      </c>
      <c r="M36" s="24">
        <v>394325</v>
      </c>
      <c r="N36" s="31">
        <v>0</v>
      </c>
      <c r="O36" s="31">
        <v>0</v>
      </c>
      <c r="P36" s="31">
        <v>0</v>
      </c>
      <c r="Q36" s="24">
        <v>6755</v>
      </c>
      <c r="R36" s="24">
        <v>51301</v>
      </c>
      <c r="S36" s="5"/>
      <c r="T36" s="5"/>
      <c r="U36" s="5"/>
    </row>
    <row r="37" spans="1:21" ht="15.75">
      <c r="A37" s="5" t="s">
        <v>85</v>
      </c>
      <c r="B37" s="29">
        <f t="shared" si="1"/>
        <v>1131202</v>
      </c>
      <c r="C37" s="30">
        <v>10480</v>
      </c>
      <c r="D37" s="30">
        <v>333975</v>
      </c>
      <c r="E37" s="31">
        <v>0</v>
      </c>
      <c r="F37" s="26">
        <v>722095</v>
      </c>
      <c r="G37" s="26">
        <v>15142</v>
      </c>
      <c r="H37" s="26">
        <v>49510</v>
      </c>
      <c r="I37" s="26"/>
      <c r="J37" s="5" t="s">
        <v>85</v>
      </c>
      <c r="K37" s="24">
        <f t="shared" si="2"/>
        <v>1131202</v>
      </c>
      <c r="L37" s="24">
        <f t="shared" si="3"/>
        <v>1009604</v>
      </c>
      <c r="M37" s="24">
        <v>900781</v>
      </c>
      <c r="N37" s="31">
        <v>0</v>
      </c>
      <c r="O37" s="31">
        <v>103600</v>
      </c>
      <c r="P37" s="31">
        <v>0</v>
      </c>
      <c r="Q37" s="24">
        <v>5223</v>
      </c>
      <c r="R37" s="24">
        <v>121598</v>
      </c>
      <c r="S37" s="5"/>
      <c r="T37" s="5"/>
      <c r="U37" s="5"/>
    </row>
    <row r="38" spans="1:21" ht="15.75">
      <c r="A38" s="5" t="s">
        <v>86</v>
      </c>
      <c r="B38" s="29">
        <f t="shared" si="1"/>
        <v>975565</v>
      </c>
      <c r="C38" s="30">
        <v>65621</v>
      </c>
      <c r="D38" s="30">
        <v>52465</v>
      </c>
      <c r="E38" s="31">
        <v>0</v>
      </c>
      <c r="F38" s="26">
        <v>811145</v>
      </c>
      <c r="G38" s="26">
        <v>4641</v>
      </c>
      <c r="H38" s="26">
        <v>41693</v>
      </c>
      <c r="I38" s="26"/>
      <c r="J38" s="5" t="s">
        <v>86</v>
      </c>
      <c r="K38" s="24">
        <f t="shared" si="2"/>
        <v>975565</v>
      </c>
      <c r="L38" s="24">
        <f t="shared" si="3"/>
        <v>880360</v>
      </c>
      <c r="M38" s="24">
        <v>780434</v>
      </c>
      <c r="N38" s="31">
        <v>0</v>
      </c>
      <c r="O38" s="31">
        <v>96147</v>
      </c>
      <c r="P38" s="31">
        <v>0</v>
      </c>
      <c r="Q38" s="24">
        <v>3779</v>
      </c>
      <c r="R38" s="24">
        <v>95205</v>
      </c>
      <c r="S38" s="5"/>
      <c r="T38" s="5"/>
      <c r="U38" s="5"/>
    </row>
    <row r="39" spans="1:21" ht="15.75">
      <c r="A39" s="5" t="s">
        <v>26</v>
      </c>
      <c r="B39" s="29">
        <f t="shared" si="1"/>
        <v>4035422</v>
      </c>
      <c r="C39" s="30">
        <v>188849</v>
      </c>
      <c r="D39" s="30">
        <v>568828</v>
      </c>
      <c r="E39" s="26">
        <v>1558</v>
      </c>
      <c r="F39" s="26">
        <v>2874535</v>
      </c>
      <c r="G39" s="26">
        <v>28653</v>
      </c>
      <c r="H39" s="26">
        <v>372999</v>
      </c>
      <c r="I39" s="26"/>
      <c r="J39" s="5" t="s">
        <v>26</v>
      </c>
      <c r="K39" s="24">
        <f t="shared" si="2"/>
        <v>4035422</v>
      </c>
      <c r="L39" s="24">
        <f t="shared" si="3"/>
        <v>3428517</v>
      </c>
      <c r="M39" s="24">
        <v>2607202</v>
      </c>
      <c r="N39" s="31">
        <v>50000</v>
      </c>
      <c r="O39" s="24">
        <v>765794</v>
      </c>
      <c r="P39" s="31">
        <v>0</v>
      </c>
      <c r="Q39" s="24">
        <v>5521</v>
      </c>
      <c r="R39" s="24">
        <v>606905</v>
      </c>
      <c r="S39" s="5"/>
      <c r="T39" s="5"/>
      <c r="U39" s="5"/>
    </row>
    <row r="40" spans="1:21" ht="15.75">
      <c r="A40" s="5" t="s">
        <v>27</v>
      </c>
      <c r="B40" s="29">
        <f t="shared" si="1"/>
        <v>261964</v>
      </c>
      <c r="C40" s="30">
        <v>88547</v>
      </c>
      <c r="D40" s="30">
        <v>137</v>
      </c>
      <c r="E40" s="31">
        <v>0</v>
      </c>
      <c r="F40" s="26">
        <v>169064</v>
      </c>
      <c r="G40" s="26">
        <v>1949</v>
      </c>
      <c r="H40" s="26">
        <v>2267</v>
      </c>
      <c r="I40" s="26"/>
      <c r="J40" s="5" t="s">
        <v>27</v>
      </c>
      <c r="K40" s="24">
        <f t="shared" si="2"/>
        <v>261964</v>
      </c>
      <c r="L40" s="24">
        <f t="shared" si="3"/>
        <v>228829</v>
      </c>
      <c r="M40" s="24">
        <v>219358</v>
      </c>
      <c r="N40" s="31">
        <v>0</v>
      </c>
      <c r="O40" s="31">
        <v>3000</v>
      </c>
      <c r="P40" s="31">
        <v>0</v>
      </c>
      <c r="Q40" s="24">
        <v>6471</v>
      </c>
      <c r="R40" s="24">
        <v>33135</v>
      </c>
      <c r="S40" s="5"/>
      <c r="T40" s="5"/>
      <c r="U40" s="5"/>
    </row>
    <row r="41" spans="1:21" ht="15.75">
      <c r="A41" s="5" t="s">
        <v>28</v>
      </c>
      <c r="B41" s="29">
        <f t="shared" si="1"/>
        <v>124697</v>
      </c>
      <c r="C41" s="30">
        <v>40433</v>
      </c>
      <c r="D41" s="30">
        <v>83365</v>
      </c>
      <c r="E41" s="31">
        <v>0</v>
      </c>
      <c r="F41" s="31">
        <v>0</v>
      </c>
      <c r="G41" s="31">
        <v>0</v>
      </c>
      <c r="H41" s="26">
        <v>899</v>
      </c>
      <c r="I41" s="26"/>
      <c r="J41" s="5" t="s">
        <v>28</v>
      </c>
      <c r="K41" s="24">
        <f t="shared" si="2"/>
        <v>124697</v>
      </c>
      <c r="L41" s="24">
        <f t="shared" si="3"/>
        <v>116272</v>
      </c>
      <c r="M41" s="24">
        <v>114499</v>
      </c>
      <c r="N41" s="31">
        <v>0</v>
      </c>
      <c r="O41" s="31">
        <v>1426</v>
      </c>
      <c r="P41" s="31">
        <v>0</v>
      </c>
      <c r="Q41" s="24">
        <v>347</v>
      </c>
      <c r="R41" s="24">
        <v>8425</v>
      </c>
      <c r="S41" s="5"/>
      <c r="T41" s="5"/>
      <c r="U41" s="5"/>
    </row>
    <row r="42" spans="1:21" ht="15.75">
      <c r="A42" s="5" t="s">
        <v>29</v>
      </c>
      <c r="B42" s="29">
        <f t="shared" si="1"/>
        <v>39852</v>
      </c>
      <c r="C42" s="30">
        <v>508</v>
      </c>
      <c r="D42" s="30">
        <v>37936</v>
      </c>
      <c r="E42" s="26">
        <v>1286</v>
      </c>
      <c r="F42" s="31">
        <v>0</v>
      </c>
      <c r="G42" s="31">
        <v>0</v>
      </c>
      <c r="H42" s="26">
        <v>122</v>
      </c>
      <c r="I42" s="26"/>
      <c r="J42" s="5" t="s">
        <v>29</v>
      </c>
      <c r="K42" s="24">
        <f t="shared" si="2"/>
        <v>39852</v>
      </c>
      <c r="L42" s="24">
        <f t="shared" si="3"/>
        <v>32141</v>
      </c>
      <c r="M42" s="24">
        <v>30987</v>
      </c>
      <c r="N42" s="31">
        <v>0</v>
      </c>
      <c r="O42" s="31">
        <v>1000</v>
      </c>
      <c r="P42" s="31">
        <v>0</v>
      </c>
      <c r="Q42" s="24">
        <v>154</v>
      </c>
      <c r="R42" s="24">
        <v>7711</v>
      </c>
      <c r="S42" s="5"/>
      <c r="T42" s="5"/>
      <c r="U42" s="5"/>
    </row>
    <row r="43" spans="1:21" ht="15.75">
      <c r="A43" s="5" t="s">
        <v>30</v>
      </c>
      <c r="B43" s="29">
        <f t="shared" si="1"/>
        <v>99914</v>
      </c>
      <c r="C43" s="30">
        <v>71243</v>
      </c>
      <c r="D43" s="30">
        <v>28535</v>
      </c>
      <c r="E43" s="26">
        <v>37</v>
      </c>
      <c r="F43" s="31">
        <v>0</v>
      </c>
      <c r="G43" s="31">
        <v>0</v>
      </c>
      <c r="H43" s="26">
        <v>99</v>
      </c>
      <c r="I43" s="26"/>
      <c r="J43" s="5" t="s">
        <v>30</v>
      </c>
      <c r="K43" s="24">
        <f t="shared" si="2"/>
        <v>99914</v>
      </c>
      <c r="L43" s="24">
        <f t="shared" si="3"/>
        <v>93283</v>
      </c>
      <c r="M43" s="24">
        <v>93043</v>
      </c>
      <c r="N43" s="31">
        <v>0</v>
      </c>
      <c r="O43" s="31">
        <v>0</v>
      </c>
      <c r="P43" s="31">
        <v>0</v>
      </c>
      <c r="Q43" s="24">
        <v>240</v>
      </c>
      <c r="R43" s="24">
        <v>6631</v>
      </c>
      <c r="S43" s="5"/>
      <c r="T43" s="5"/>
      <c r="U43" s="5"/>
    </row>
    <row r="44" spans="1:21" ht="15.75">
      <c r="A44" s="5" t="s">
        <v>31</v>
      </c>
      <c r="B44" s="29">
        <f t="shared" si="1"/>
        <v>183808</v>
      </c>
      <c r="C44" s="30">
        <v>30289</v>
      </c>
      <c r="D44" s="30">
        <v>3839</v>
      </c>
      <c r="E44" s="31">
        <v>0</v>
      </c>
      <c r="F44" s="26">
        <v>147924</v>
      </c>
      <c r="G44" s="26">
        <v>278</v>
      </c>
      <c r="H44" s="26">
        <v>1478</v>
      </c>
      <c r="I44" s="26"/>
      <c r="J44" s="5" t="s">
        <v>31</v>
      </c>
      <c r="K44" s="24">
        <f t="shared" si="2"/>
        <v>183808</v>
      </c>
      <c r="L44" s="24">
        <f t="shared" si="3"/>
        <v>165858</v>
      </c>
      <c r="M44" s="24">
        <v>164994</v>
      </c>
      <c r="N44" s="31">
        <v>0</v>
      </c>
      <c r="O44" s="31">
        <v>0</v>
      </c>
      <c r="P44" s="31">
        <v>0</v>
      </c>
      <c r="Q44" s="24">
        <v>864</v>
      </c>
      <c r="R44" s="24">
        <v>17950</v>
      </c>
      <c r="S44" s="5"/>
      <c r="T44" s="5"/>
      <c r="U44" s="5"/>
    </row>
    <row r="45" spans="1:21" ht="15.75">
      <c r="A45" s="5" t="s">
        <v>32</v>
      </c>
      <c r="B45" s="29">
        <f t="shared" si="1"/>
        <v>988100</v>
      </c>
      <c r="C45" s="30">
        <v>37359</v>
      </c>
      <c r="D45" s="30">
        <v>52728</v>
      </c>
      <c r="E45" s="31">
        <v>0</v>
      </c>
      <c r="F45" s="26">
        <v>875925</v>
      </c>
      <c r="G45" s="26">
        <v>9028</v>
      </c>
      <c r="H45" s="26">
        <v>13060</v>
      </c>
      <c r="I45" s="26"/>
      <c r="J45" s="5" t="s">
        <v>32</v>
      </c>
      <c r="K45" s="24">
        <f t="shared" si="2"/>
        <v>988100</v>
      </c>
      <c r="L45" s="24">
        <f t="shared" si="3"/>
        <v>839639</v>
      </c>
      <c r="M45" s="24">
        <v>830607</v>
      </c>
      <c r="N45" s="31">
        <v>0</v>
      </c>
      <c r="O45" s="31">
        <v>5</v>
      </c>
      <c r="P45" s="31">
        <v>0</v>
      </c>
      <c r="Q45" s="24">
        <v>9027</v>
      </c>
      <c r="R45" s="24">
        <v>148461</v>
      </c>
      <c r="S45" s="5"/>
      <c r="T45" s="5"/>
      <c r="U45" s="5"/>
    </row>
    <row r="46" spans="1:21" ht="15.75">
      <c r="A46" s="5" t="s">
        <v>33</v>
      </c>
      <c r="B46" s="29">
        <f t="shared" si="1"/>
        <v>33450545</v>
      </c>
      <c r="C46" s="30">
        <v>422927</v>
      </c>
      <c r="D46" s="30">
        <v>8268651</v>
      </c>
      <c r="E46" s="31">
        <v>0</v>
      </c>
      <c r="F46" s="26">
        <v>24053899</v>
      </c>
      <c r="G46" s="26">
        <v>38347</v>
      </c>
      <c r="H46" s="26">
        <v>666721</v>
      </c>
      <c r="I46" s="26"/>
      <c r="J46" s="5" t="s">
        <v>33</v>
      </c>
      <c r="K46" s="24">
        <f t="shared" si="2"/>
        <v>33450545</v>
      </c>
      <c r="L46" s="24">
        <f t="shared" si="3"/>
        <v>30558711</v>
      </c>
      <c r="M46" s="24">
        <v>26774813</v>
      </c>
      <c r="N46" s="24">
        <v>817000</v>
      </c>
      <c r="O46" s="24">
        <v>2720163</v>
      </c>
      <c r="P46" s="31">
        <v>0</v>
      </c>
      <c r="Q46" s="24">
        <v>246735</v>
      </c>
      <c r="R46" s="24">
        <v>2891834</v>
      </c>
      <c r="S46" s="5"/>
      <c r="T46" s="5"/>
      <c r="U46" s="5"/>
    </row>
    <row r="47" spans="1:21" ht="15.75">
      <c r="A47" s="5" t="s">
        <v>80</v>
      </c>
      <c r="B47" s="29">
        <f t="shared" si="1"/>
        <v>142728</v>
      </c>
      <c r="C47" s="30">
        <v>3330</v>
      </c>
      <c r="D47" s="30">
        <v>9405</v>
      </c>
      <c r="E47" s="31">
        <v>11518</v>
      </c>
      <c r="F47" s="26">
        <v>115479</v>
      </c>
      <c r="G47" s="26">
        <v>248</v>
      </c>
      <c r="H47" s="26">
        <v>2748</v>
      </c>
      <c r="I47" s="26"/>
      <c r="J47" s="5" t="s">
        <v>80</v>
      </c>
      <c r="K47" s="24">
        <f t="shared" si="2"/>
        <v>142728</v>
      </c>
      <c r="L47" s="24">
        <f t="shared" si="3"/>
        <v>126095</v>
      </c>
      <c r="M47" s="24">
        <v>125522</v>
      </c>
      <c r="N47" s="31">
        <v>0</v>
      </c>
      <c r="O47" s="31">
        <v>0</v>
      </c>
      <c r="P47" s="31">
        <v>0</v>
      </c>
      <c r="Q47" s="24">
        <v>573</v>
      </c>
      <c r="R47" s="24">
        <v>16633</v>
      </c>
      <c r="S47" s="5"/>
      <c r="T47" s="5"/>
      <c r="U47" s="5"/>
    </row>
    <row r="48" spans="1:21" ht="15.75">
      <c r="A48" s="5" t="s">
        <v>34</v>
      </c>
      <c r="B48" s="29">
        <f t="shared" si="1"/>
        <v>725901</v>
      </c>
      <c r="C48" s="30">
        <v>61447</v>
      </c>
      <c r="D48" s="30">
        <v>326795</v>
      </c>
      <c r="E48" s="31">
        <v>0</v>
      </c>
      <c r="F48" s="31">
        <v>317764</v>
      </c>
      <c r="G48" s="31">
        <v>2547</v>
      </c>
      <c r="H48" s="26">
        <v>17348</v>
      </c>
      <c r="I48" s="26"/>
      <c r="J48" s="5" t="s">
        <v>34</v>
      </c>
      <c r="K48" s="24">
        <f t="shared" si="2"/>
        <v>725901</v>
      </c>
      <c r="L48" s="24">
        <f t="shared" si="3"/>
        <v>619281</v>
      </c>
      <c r="M48" s="24">
        <v>584549</v>
      </c>
      <c r="N48" s="24">
        <v>30000</v>
      </c>
      <c r="O48" s="31">
        <v>0</v>
      </c>
      <c r="P48" s="31">
        <v>0</v>
      </c>
      <c r="Q48" s="24">
        <v>4732</v>
      </c>
      <c r="R48" s="24">
        <v>106620</v>
      </c>
      <c r="S48" s="5"/>
      <c r="T48" s="5"/>
      <c r="U48" s="5"/>
    </row>
    <row r="49" spans="1:21" ht="15.75">
      <c r="A49" s="5" t="s">
        <v>81</v>
      </c>
      <c r="B49" s="29">
        <f t="shared" si="1"/>
        <v>619797</v>
      </c>
      <c r="C49" s="30">
        <v>22305</v>
      </c>
      <c r="D49" s="30">
        <v>69995</v>
      </c>
      <c r="E49" s="31">
        <v>0</v>
      </c>
      <c r="F49" s="31">
        <v>500561</v>
      </c>
      <c r="G49" s="31">
        <v>3313</v>
      </c>
      <c r="H49" s="26">
        <v>23623</v>
      </c>
      <c r="I49" s="26"/>
      <c r="J49" s="5" t="s">
        <v>81</v>
      </c>
      <c r="K49" s="24">
        <f t="shared" si="2"/>
        <v>619797</v>
      </c>
      <c r="L49" s="24">
        <f t="shared" si="3"/>
        <v>559943</v>
      </c>
      <c r="M49" s="24">
        <v>476041</v>
      </c>
      <c r="N49" s="31">
        <v>0</v>
      </c>
      <c r="O49" s="31">
        <v>81645</v>
      </c>
      <c r="P49" s="31">
        <v>0</v>
      </c>
      <c r="Q49" s="24">
        <v>2257</v>
      </c>
      <c r="R49" s="24">
        <v>59854</v>
      </c>
      <c r="S49" s="5"/>
      <c r="T49" s="5"/>
      <c r="U49" s="5"/>
    </row>
    <row r="50" spans="1:21" ht="15.75">
      <c r="A50" s="5" t="s">
        <v>35</v>
      </c>
      <c r="B50" s="29">
        <f t="shared" si="1"/>
        <v>430980</v>
      </c>
      <c r="C50" s="30">
        <v>7231</v>
      </c>
      <c r="D50" s="30">
        <v>123332</v>
      </c>
      <c r="E50" s="31">
        <v>0</v>
      </c>
      <c r="F50" s="31">
        <v>275647</v>
      </c>
      <c r="G50" s="31">
        <v>4650</v>
      </c>
      <c r="H50" s="26">
        <v>20120</v>
      </c>
      <c r="I50" s="26"/>
      <c r="J50" s="5" t="s">
        <v>35</v>
      </c>
      <c r="K50" s="24">
        <f t="shared" si="2"/>
        <v>430980</v>
      </c>
      <c r="L50" s="24">
        <f t="shared" si="3"/>
        <v>379471</v>
      </c>
      <c r="M50" s="24">
        <v>336918</v>
      </c>
      <c r="N50" s="24">
        <v>11418</v>
      </c>
      <c r="O50" s="24">
        <v>27115</v>
      </c>
      <c r="P50" s="31">
        <v>0</v>
      </c>
      <c r="Q50" s="24">
        <v>4020</v>
      </c>
      <c r="R50" s="24">
        <v>51509</v>
      </c>
      <c r="S50" s="5"/>
      <c r="T50" s="5"/>
      <c r="U50" s="5"/>
    </row>
    <row r="51" spans="1:21" ht="15.75">
      <c r="A51" s="5" t="s">
        <v>36</v>
      </c>
      <c r="B51" s="29">
        <f t="shared" si="1"/>
        <v>100619</v>
      </c>
      <c r="C51" s="30">
        <v>12534</v>
      </c>
      <c r="D51" s="30">
        <v>3027</v>
      </c>
      <c r="E51" s="31">
        <v>1000</v>
      </c>
      <c r="F51" s="31">
        <v>82659</v>
      </c>
      <c r="G51" s="31">
        <v>56</v>
      </c>
      <c r="H51" s="26">
        <v>1343</v>
      </c>
      <c r="I51" s="26"/>
      <c r="J51" s="5" t="s">
        <v>36</v>
      </c>
      <c r="K51" s="24">
        <f t="shared" si="2"/>
        <v>100619</v>
      </c>
      <c r="L51" s="24">
        <f t="shared" si="3"/>
        <v>88962</v>
      </c>
      <c r="M51" s="24">
        <v>86319</v>
      </c>
      <c r="N51" s="31">
        <v>0</v>
      </c>
      <c r="O51" s="24">
        <v>2000</v>
      </c>
      <c r="P51" s="31">
        <v>0</v>
      </c>
      <c r="Q51" s="24">
        <v>643</v>
      </c>
      <c r="R51" s="24">
        <v>11657</v>
      </c>
      <c r="S51" s="5"/>
      <c r="T51" s="5"/>
      <c r="U51" s="5"/>
    </row>
    <row r="52" spans="1:21" ht="15.75">
      <c r="A52" s="5" t="s">
        <v>82</v>
      </c>
      <c r="B52" s="29">
        <f t="shared" si="1"/>
        <v>256688</v>
      </c>
      <c r="C52" s="30">
        <v>10562</v>
      </c>
      <c r="D52" s="31">
        <v>11288</v>
      </c>
      <c r="E52" s="31">
        <v>0</v>
      </c>
      <c r="F52" s="31">
        <v>225718</v>
      </c>
      <c r="G52" s="31">
        <v>4461</v>
      </c>
      <c r="H52" s="26">
        <v>4659</v>
      </c>
      <c r="I52" s="26"/>
      <c r="J52" s="5" t="s">
        <v>82</v>
      </c>
      <c r="K52" s="24">
        <f t="shared" si="2"/>
        <v>256688</v>
      </c>
      <c r="L52" s="24">
        <f t="shared" si="3"/>
        <v>229760</v>
      </c>
      <c r="M52" s="24">
        <v>218579</v>
      </c>
      <c r="N52" s="31">
        <v>0</v>
      </c>
      <c r="O52" s="31">
        <v>10321</v>
      </c>
      <c r="P52" s="31">
        <v>0</v>
      </c>
      <c r="Q52" s="24">
        <v>860</v>
      </c>
      <c r="R52" s="24">
        <v>26928</v>
      </c>
      <c r="S52" s="5"/>
      <c r="T52" s="5"/>
      <c r="U52" s="5"/>
    </row>
    <row r="53" spans="1:21" ht="15.75">
      <c r="A53" s="5" t="s">
        <v>37</v>
      </c>
      <c r="B53" s="29">
        <f t="shared" si="1"/>
        <v>308406</v>
      </c>
      <c r="C53" s="30">
        <v>16388</v>
      </c>
      <c r="D53" s="30">
        <v>178683</v>
      </c>
      <c r="E53" s="31">
        <v>290</v>
      </c>
      <c r="F53" s="31">
        <v>103234</v>
      </c>
      <c r="G53" s="31">
        <v>1453</v>
      </c>
      <c r="H53" s="26">
        <v>8358</v>
      </c>
      <c r="I53" s="26"/>
      <c r="J53" s="5" t="s">
        <v>37</v>
      </c>
      <c r="K53" s="24">
        <f t="shared" si="2"/>
        <v>308406</v>
      </c>
      <c r="L53" s="24">
        <f t="shared" si="3"/>
        <v>280027</v>
      </c>
      <c r="M53" s="24">
        <v>278898</v>
      </c>
      <c r="N53" s="31">
        <v>0</v>
      </c>
      <c r="O53" s="31">
        <v>0</v>
      </c>
      <c r="P53" s="31">
        <v>0</v>
      </c>
      <c r="Q53" s="24">
        <v>1129</v>
      </c>
      <c r="R53" s="24">
        <v>28379</v>
      </c>
      <c r="S53" s="5"/>
      <c r="T53" s="5"/>
      <c r="U53" s="5"/>
    </row>
    <row r="54" spans="1:21" ht="15.75">
      <c r="A54" s="5" t="s">
        <v>38</v>
      </c>
      <c r="B54" s="29">
        <f t="shared" si="1"/>
        <v>1445467</v>
      </c>
      <c r="C54" s="30">
        <v>157335</v>
      </c>
      <c r="D54" s="30">
        <v>96374</v>
      </c>
      <c r="E54" s="31">
        <v>0</v>
      </c>
      <c r="F54" s="31">
        <v>1139356</v>
      </c>
      <c r="G54" s="31">
        <v>6003</v>
      </c>
      <c r="H54" s="26">
        <v>46399</v>
      </c>
      <c r="I54" s="26"/>
      <c r="J54" s="5" t="s">
        <v>38</v>
      </c>
      <c r="K54" s="24">
        <f t="shared" si="2"/>
        <v>1445467</v>
      </c>
      <c r="L54" s="24">
        <f t="shared" si="3"/>
        <v>1287845</v>
      </c>
      <c r="M54" s="24">
        <v>1274999</v>
      </c>
      <c r="N54" s="31">
        <v>0</v>
      </c>
      <c r="O54" s="31">
        <v>0</v>
      </c>
      <c r="P54" s="31">
        <v>0</v>
      </c>
      <c r="Q54" s="24">
        <v>12846</v>
      </c>
      <c r="R54" s="24">
        <v>157622</v>
      </c>
      <c r="S54" s="5"/>
      <c r="T54" s="5"/>
      <c r="U54" s="5"/>
    </row>
    <row r="55" spans="1:21" ht="15.75">
      <c r="A55" s="5" t="s">
        <v>39</v>
      </c>
      <c r="B55" s="29">
        <f t="shared" si="1"/>
        <v>94015</v>
      </c>
      <c r="C55" s="30">
        <v>27235</v>
      </c>
      <c r="D55" s="30">
        <v>66448</v>
      </c>
      <c r="E55" s="31">
        <v>0</v>
      </c>
      <c r="F55" s="31">
        <v>0</v>
      </c>
      <c r="G55" s="31">
        <v>0</v>
      </c>
      <c r="H55" s="26">
        <v>332</v>
      </c>
      <c r="I55" s="26"/>
      <c r="J55" s="5" t="s">
        <v>39</v>
      </c>
      <c r="K55" s="24">
        <f t="shared" si="2"/>
        <v>94015</v>
      </c>
      <c r="L55" s="24">
        <f t="shared" si="3"/>
        <v>84415</v>
      </c>
      <c r="M55" s="24">
        <v>79897</v>
      </c>
      <c r="N55" s="31">
        <v>0</v>
      </c>
      <c r="O55" s="31">
        <v>0</v>
      </c>
      <c r="P55" s="31">
        <v>0</v>
      </c>
      <c r="Q55" s="24">
        <v>4518</v>
      </c>
      <c r="R55" s="24">
        <v>9600</v>
      </c>
      <c r="S55" s="5"/>
      <c r="T55" s="5"/>
      <c r="U55" s="5"/>
    </row>
    <row r="56" spans="1:21" ht="15.75">
      <c r="A56" s="5"/>
      <c r="B56" s="24"/>
      <c r="C56" s="24"/>
      <c r="D56" s="24"/>
      <c r="E56" s="24"/>
      <c r="F56" s="24"/>
      <c r="G56" s="24"/>
      <c r="H56" s="24"/>
      <c r="I56" s="26"/>
      <c r="K56" s="26"/>
      <c r="L56" s="26"/>
      <c r="M56" s="24"/>
      <c r="N56" s="24"/>
      <c r="O56" s="24"/>
      <c r="P56" s="24"/>
      <c r="Q56" s="24"/>
      <c r="R56" s="24"/>
      <c r="S56" s="5"/>
      <c r="T56" s="5"/>
      <c r="U56" s="5"/>
    </row>
    <row r="57" spans="1:21" ht="15.75">
      <c r="A57" s="5" t="s">
        <v>40</v>
      </c>
      <c r="B57" s="23"/>
      <c r="C57" s="23"/>
      <c r="D57" s="23"/>
      <c r="E57" s="23"/>
      <c r="F57" s="23"/>
      <c r="G57" s="23"/>
      <c r="H57" s="23"/>
      <c r="I57" s="26"/>
      <c r="J57" s="5" t="s">
        <v>40</v>
      </c>
      <c r="K57" s="26"/>
      <c r="L57" s="26"/>
      <c r="M57" s="24"/>
      <c r="N57" s="24"/>
      <c r="O57" s="24"/>
      <c r="P57" s="24"/>
      <c r="Q57" s="24"/>
      <c r="R57" s="24"/>
      <c r="S57" s="5"/>
      <c r="T57" s="5"/>
      <c r="U57" s="5"/>
    </row>
    <row r="58" spans="1:21" ht="15.75">
      <c r="A58" s="5" t="s">
        <v>41</v>
      </c>
      <c r="B58" s="29">
        <f aca="true" t="shared" si="4" ref="B58:B79">SUM(C58:H58)</f>
        <v>3824053</v>
      </c>
      <c r="C58" s="32">
        <v>246516</v>
      </c>
      <c r="D58" s="32">
        <v>1104388</v>
      </c>
      <c r="E58" s="32">
        <v>0</v>
      </c>
      <c r="F58" s="32">
        <v>2269990</v>
      </c>
      <c r="G58" s="32">
        <v>27326</v>
      </c>
      <c r="H58" s="32">
        <v>175833</v>
      </c>
      <c r="I58" s="32"/>
      <c r="J58" s="5" t="s">
        <v>41</v>
      </c>
      <c r="K58" s="24">
        <f aca="true" t="shared" si="5" ref="K58:K79">+L58+R58</f>
        <v>3824053</v>
      </c>
      <c r="L58" s="24">
        <f aca="true" t="shared" si="6" ref="L58:L79">SUM(M58:Q58)</f>
        <v>3487330</v>
      </c>
      <c r="M58" s="32">
        <v>2733484</v>
      </c>
      <c r="N58" s="32">
        <v>74645</v>
      </c>
      <c r="O58" s="32">
        <v>617375</v>
      </c>
      <c r="P58" s="32">
        <v>0</v>
      </c>
      <c r="Q58" s="32">
        <v>61826</v>
      </c>
      <c r="R58" s="32">
        <v>336723</v>
      </c>
      <c r="S58" s="5"/>
      <c r="T58" s="5"/>
      <c r="U58" s="5"/>
    </row>
    <row r="59" spans="1:21" ht="15.75">
      <c r="A59" s="5" t="s">
        <v>42</v>
      </c>
      <c r="B59" s="29">
        <f t="shared" si="4"/>
        <v>7780002</v>
      </c>
      <c r="C59" s="30">
        <v>564023</v>
      </c>
      <c r="D59" s="30">
        <v>1389653</v>
      </c>
      <c r="E59" s="31">
        <v>0</v>
      </c>
      <c r="F59" s="31">
        <v>4743831</v>
      </c>
      <c r="G59" s="31">
        <v>38602</v>
      </c>
      <c r="H59" s="26">
        <v>1043893</v>
      </c>
      <c r="I59" s="26"/>
      <c r="J59" s="5" t="s">
        <v>42</v>
      </c>
      <c r="K59" s="24">
        <f t="shared" si="5"/>
        <v>7780002</v>
      </c>
      <c r="L59" s="24">
        <f t="shared" si="6"/>
        <v>5977111</v>
      </c>
      <c r="M59" s="24">
        <v>5284358</v>
      </c>
      <c r="N59" s="24">
        <v>253634</v>
      </c>
      <c r="O59" s="24">
        <v>378444</v>
      </c>
      <c r="P59" s="31">
        <v>0</v>
      </c>
      <c r="Q59" s="24">
        <v>60675</v>
      </c>
      <c r="R59" s="24">
        <v>1802891</v>
      </c>
      <c r="S59" s="5"/>
      <c r="T59" s="5"/>
      <c r="U59" s="5"/>
    </row>
    <row r="60" spans="1:21" ht="15.75">
      <c r="A60" s="5" t="s">
        <v>43</v>
      </c>
      <c r="B60" s="29">
        <f t="shared" si="4"/>
        <v>206632</v>
      </c>
      <c r="C60" s="30">
        <v>23737</v>
      </c>
      <c r="D60" s="30">
        <v>73864</v>
      </c>
      <c r="E60" s="32">
        <v>1055</v>
      </c>
      <c r="F60" s="31">
        <v>99696</v>
      </c>
      <c r="G60" s="31">
        <v>2825</v>
      </c>
      <c r="H60" s="26">
        <v>5455</v>
      </c>
      <c r="I60" s="26"/>
      <c r="J60" s="5" t="s">
        <v>43</v>
      </c>
      <c r="K60" s="24">
        <f t="shared" si="5"/>
        <v>206632</v>
      </c>
      <c r="L60" s="24">
        <f t="shared" si="6"/>
        <v>184165</v>
      </c>
      <c r="M60" s="24">
        <v>182042</v>
      </c>
      <c r="N60" s="31">
        <v>0</v>
      </c>
      <c r="O60" s="31">
        <v>0</v>
      </c>
      <c r="P60" s="31">
        <v>0</v>
      </c>
      <c r="Q60" s="24">
        <v>2123</v>
      </c>
      <c r="R60" s="24">
        <v>22467</v>
      </c>
      <c r="S60" s="5"/>
      <c r="T60" s="5"/>
      <c r="U60" s="5"/>
    </row>
    <row r="61" spans="1:21" ht="15.75">
      <c r="A61" s="5" t="s">
        <v>44</v>
      </c>
      <c r="B61" s="29">
        <f t="shared" si="4"/>
        <v>139509</v>
      </c>
      <c r="C61" s="30">
        <v>8283</v>
      </c>
      <c r="D61" s="30">
        <v>38504</v>
      </c>
      <c r="E61" s="31">
        <v>311</v>
      </c>
      <c r="F61" s="31">
        <v>86731</v>
      </c>
      <c r="G61" s="31">
        <v>895</v>
      </c>
      <c r="H61" s="26">
        <v>4785</v>
      </c>
      <c r="I61" s="26"/>
      <c r="J61" s="5" t="s">
        <v>44</v>
      </c>
      <c r="K61" s="24">
        <f t="shared" si="5"/>
        <v>139509</v>
      </c>
      <c r="L61" s="24">
        <f t="shared" si="6"/>
        <v>123570</v>
      </c>
      <c r="M61" s="24">
        <v>116607</v>
      </c>
      <c r="N61" s="31">
        <v>0</v>
      </c>
      <c r="O61" s="31">
        <v>6400</v>
      </c>
      <c r="P61" s="31">
        <v>0</v>
      </c>
      <c r="Q61" s="24">
        <v>563</v>
      </c>
      <c r="R61" s="24">
        <v>15939</v>
      </c>
      <c r="S61" s="5"/>
      <c r="T61" s="5"/>
      <c r="U61" s="5"/>
    </row>
    <row r="62" spans="1:21" ht="15.75">
      <c r="A62" s="5" t="s">
        <v>45</v>
      </c>
      <c r="B62" s="29">
        <f t="shared" si="4"/>
        <v>1003997</v>
      </c>
      <c r="C62" s="30">
        <v>18593</v>
      </c>
      <c r="D62" s="30">
        <v>912434</v>
      </c>
      <c r="E62" s="31">
        <v>0</v>
      </c>
      <c r="F62" s="31">
        <v>55021</v>
      </c>
      <c r="G62" s="31">
        <v>7415</v>
      </c>
      <c r="H62" s="26">
        <v>10534</v>
      </c>
      <c r="I62" s="26"/>
      <c r="J62" s="5" t="s">
        <v>45</v>
      </c>
      <c r="K62" s="24">
        <f t="shared" si="5"/>
        <v>1003997</v>
      </c>
      <c r="L62" s="24">
        <f t="shared" si="6"/>
        <v>818316</v>
      </c>
      <c r="M62" s="31">
        <v>801422</v>
      </c>
      <c r="N62" s="31">
        <v>0</v>
      </c>
      <c r="O62" s="31">
        <v>0</v>
      </c>
      <c r="P62" s="31">
        <v>0</v>
      </c>
      <c r="Q62" s="24">
        <v>16894</v>
      </c>
      <c r="R62" s="24">
        <v>185681</v>
      </c>
      <c r="S62" s="5"/>
      <c r="T62" s="5"/>
      <c r="U62" s="5"/>
    </row>
    <row r="63" spans="1:21" ht="15.75">
      <c r="A63" s="5" t="s">
        <v>46</v>
      </c>
      <c r="B63" s="29">
        <f t="shared" si="4"/>
        <v>1618794</v>
      </c>
      <c r="C63" s="30">
        <v>26185</v>
      </c>
      <c r="D63" s="31">
        <v>348993</v>
      </c>
      <c r="E63" s="31">
        <v>0</v>
      </c>
      <c r="F63" s="31">
        <v>1155448</v>
      </c>
      <c r="G63" s="31">
        <v>29387</v>
      </c>
      <c r="H63" s="26">
        <v>58781</v>
      </c>
      <c r="I63" s="26"/>
      <c r="J63" s="5" t="s">
        <v>46</v>
      </c>
      <c r="K63" s="24">
        <f t="shared" si="5"/>
        <v>1618794</v>
      </c>
      <c r="L63" s="24">
        <f t="shared" si="6"/>
        <v>1485531</v>
      </c>
      <c r="M63" s="24">
        <v>1403205</v>
      </c>
      <c r="N63" s="24">
        <v>28453</v>
      </c>
      <c r="O63" s="24">
        <v>35976</v>
      </c>
      <c r="P63" s="31">
        <v>0</v>
      </c>
      <c r="Q63" s="24">
        <v>17897</v>
      </c>
      <c r="R63" s="24">
        <v>133263</v>
      </c>
      <c r="S63" s="5"/>
      <c r="T63" s="5"/>
      <c r="U63" s="5"/>
    </row>
    <row r="64" spans="1:21" ht="15.75">
      <c r="A64" s="5" t="s">
        <v>47</v>
      </c>
      <c r="B64" s="29">
        <f t="shared" si="4"/>
        <v>52124000</v>
      </c>
      <c r="C64" s="30">
        <v>11091000</v>
      </c>
      <c r="D64" s="31">
        <v>0</v>
      </c>
      <c r="E64" s="31">
        <v>21696000</v>
      </c>
      <c r="F64" s="31">
        <v>18682000</v>
      </c>
      <c r="G64" s="31">
        <v>16000</v>
      </c>
      <c r="H64" s="26">
        <v>639000</v>
      </c>
      <c r="I64" s="26"/>
      <c r="J64" s="5" t="s">
        <v>47</v>
      </c>
      <c r="K64" s="24">
        <f t="shared" si="5"/>
        <v>52124000</v>
      </c>
      <c r="L64" s="24">
        <f t="shared" si="6"/>
        <v>43334000</v>
      </c>
      <c r="M64" s="24">
        <v>40526000</v>
      </c>
      <c r="N64" s="24">
        <v>1336000</v>
      </c>
      <c r="O64" s="24">
        <v>34000</v>
      </c>
      <c r="P64" s="31">
        <v>0</v>
      </c>
      <c r="Q64" s="24">
        <v>1438000</v>
      </c>
      <c r="R64" s="24">
        <v>8790000</v>
      </c>
      <c r="S64" s="5"/>
      <c r="T64" s="5"/>
      <c r="U64" s="5"/>
    </row>
    <row r="65" spans="1:21" ht="15.75">
      <c r="A65" s="5" t="s">
        <v>49</v>
      </c>
      <c r="B65" s="29">
        <f t="shared" si="4"/>
        <v>3356987</v>
      </c>
      <c r="C65" s="30">
        <v>56774</v>
      </c>
      <c r="D65" s="30">
        <v>1030112</v>
      </c>
      <c r="E65" s="31">
        <v>0</v>
      </c>
      <c r="F65" s="31">
        <v>2058107</v>
      </c>
      <c r="G65" s="31">
        <v>36852</v>
      </c>
      <c r="H65" s="26">
        <v>175142</v>
      </c>
      <c r="I65" s="26"/>
      <c r="J65" s="5" t="s">
        <v>49</v>
      </c>
      <c r="K65" s="24">
        <f t="shared" si="5"/>
        <v>3356987</v>
      </c>
      <c r="L65" s="24">
        <f t="shared" si="6"/>
        <v>3054395</v>
      </c>
      <c r="M65" s="24">
        <v>2744944</v>
      </c>
      <c r="N65" s="31">
        <v>0</v>
      </c>
      <c r="O65" s="24">
        <v>293100</v>
      </c>
      <c r="P65" s="31">
        <v>0</v>
      </c>
      <c r="Q65" s="24">
        <v>16351</v>
      </c>
      <c r="R65" s="24">
        <v>302592</v>
      </c>
      <c r="S65" s="5"/>
      <c r="T65" s="5"/>
      <c r="U65" s="5"/>
    </row>
    <row r="66" spans="1:21" ht="15.75">
      <c r="A66" s="5" t="s">
        <v>60</v>
      </c>
      <c r="B66" s="29">
        <f t="shared" si="4"/>
        <v>134695000</v>
      </c>
      <c r="C66" s="30">
        <v>50016000</v>
      </c>
      <c r="D66" s="31">
        <v>0</v>
      </c>
      <c r="E66" s="31">
        <v>2467000</v>
      </c>
      <c r="F66" s="31">
        <v>47710000</v>
      </c>
      <c r="G66" s="31">
        <v>0</v>
      </c>
      <c r="H66" s="26">
        <v>34502000</v>
      </c>
      <c r="I66" s="26"/>
      <c r="J66" s="5" t="s">
        <v>60</v>
      </c>
      <c r="K66" s="24">
        <f t="shared" si="5"/>
        <v>134695000</v>
      </c>
      <c r="L66" s="24">
        <f t="shared" si="6"/>
        <v>111471000</v>
      </c>
      <c r="M66" s="24">
        <v>88134000</v>
      </c>
      <c r="N66" s="24">
        <v>3425000</v>
      </c>
      <c r="O66" s="24">
        <v>11532000</v>
      </c>
      <c r="P66" s="25">
        <v>2000000</v>
      </c>
      <c r="Q66" s="24">
        <v>6380000</v>
      </c>
      <c r="R66" s="24">
        <v>23224000</v>
      </c>
      <c r="S66" s="5"/>
      <c r="T66" s="5"/>
      <c r="U66" s="5"/>
    </row>
    <row r="67" spans="1:21" ht="15.75">
      <c r="A67" s="5" t="s">
        <v>50</v>
      </c>
      <c r="B67" s="29">
        <f t="shared" si="4"/>
        <v>1030197</v>
      </c>
      <c r="C67" s="30">
        <v>357385</v>
      </c>
      <c r="D67" s="30">
        <v>39096</v>
      </c>
      <c r="E67" s="31">
        <v>0</v>
      </c>
      <c r="F67" s="31">
        <v>611679</v>
      </c>
      <c r="G67" s="31">
        <v>1673</v>
      </c>
      <c r="H67" s="26">
        <v>20364</v>
      </c>
      <c r="I67" s="26"/>
      <c r="J67" s="5" t="s">
        <v>50</v>
      </c>
      <c r="K67" s="24">
        <f t="shared" si="5"/>
        <v>1030197</v>
      </c>
      <c r="L67" s="24">
        <f t="shared" si="6"/>
        <v>932215</v>
      </c>
      <c r="M67" s="24">
        <v>897560</v>
      </c>
      <c r="N67" s="31">
        <v>0</v>
      </c>
      <c r="O67" s="24">
        <v>25000</v>
      </c>
      <c r="P67" s="31">
        <v>0</v>
      </c>
      <c r="Q67" s="24">
        <v>9655</v>
      </c>
      <c r="R67" s="24">
        <v>97982</v>
      </c>
      <c r="S67" s="5"/>
      <c r="T67" s="5"/>
      <c r="U67" s="5"/>
    </row>
    <row r="68" spans="1:21" ht="15.75">
      <c r="A68" s="5" t="s">
        <v>51</v>
      </c>
      <c r="B68" s="29">
        <f t="shared" si="4"/>
        <v>9321831</v>
      </c>
      <c r="C68" s="30">
        <v>757555</v>
      </c>
      <c r="D68" s="30">
        <v>2783004</v>
      </c>
      <c r="E68" s="31">
        <v>0</v>
      </c>
      <c r="F68" s="31">
        <v>5412201</v>
      </c>
      <c r="G68" s="31">
        <v>15746</v>
      </c>
      <c r="H68" s="26">
        <v>353325</v>
      </c>
      <c r="I68" s="26"/>
      <c r="J68" s="5" t="s">
        <v>51</v>
      </c>
      <c r="K68" s="24">
        <f t="shared" si="5"/>
        <v>9321831</v>
      </c>
      <c r="L68" s="24">
        <f t="shared" si="6"/>
        <v>8492272</v>
      </c>
      <c r="M68" s="24">
        <v>7310823</v>
      </c>
      <c r="N68" s="24">
        <v>979255</v>
      </c>
      <c r="O68" s="24">
        <v>48795</v>
      </c>
      <c r="P68" s="31">
        <v>0</v>
      </c>
      <c r="Q68" s="24">
        <v>153399</v>
      </c>
      <c r="R68" s="24">
        <v>829559</v>
      </c>
      <c r="S68" s="5"/>
      <c r="T68" s="5"/>
      <c r="U68" s="5"/>
    </row>
    <row r="69" spans="1:21" ht="15.75">
      <c r="A69" s="5" t="s">
        <v>52</v>
      </c>
      <c r="B69" s="29">
        <f t="shared" si="4"/>
        <v>122099687</v>
      </c>
      <c r="C69" s="30">
        <v>8918667</v>
      </c>
      <c r="D69" s="30">
        <v>15067671</v>
      </c>
      <c r="E69" s="31">
        <v>0</v>
      </c>
      <c r="F69" s="31">
        <v>86175062</v>
      </c>
      <c r="G69" s="31">
        <v>638129</v>
      </c>
      <c r="H69" s="26">
        <v>11300158</v>
      </c>
      <c r="I69" s="26"/>
      <c r="J69" s="5" t="s">
        <v>52</v>
      </c>
      <c r="K69" s="24">
        <f t="shared" si="5"/>
        <v>122099687</v>
      </c>
      <c r="L69" s="24">
        <f t="shared" si="6"/>
        <v>106993475</v>
      </c>
      <c r="M69" s="24">
        <v>93096676</v>
      </c>
      <c r="N69" s="24">
        <v>2128327</v>
      </c>
      <c r="O69" s="24">
        <v>8821595</v>
      </c>
      <c r="P69" s="25">
        <v>1347958</v>
      </c>
      <c r="Q69" s="24">
        <v>1598919</v>
      </c>
      <c r="R69" s="24">
        <v>15106212</v>
      </c>
      <c r="S69" s="5"/>
      <c r="T69" s="5"/>
      <c r="U69" s="5"/>
    </row>
    <row r="70" spans="1:21" ht="15.75">
      <c r="A70" s="5" t="s">
        <v>93</v>
      </c>
      <c r="B70" s="29">
        <f t="shared" si="4"/>
        <v>251074</v>
      </c>
      <c r="C70" s="30">
        <v>231297</v>
      </c>
      <c r="D70" s="31">
        <v>0</v>
      </c>
      <c r="E70" s="31">
        <v>0</v>
      </c>
      <c r="F70" s="31">
        <v>0</v>
      </c>
      <c r="G70" s="31">
        <v>544</v>
      </c>
      <c r="H70" s="26">
        <v>19233</v>
      </c>
      <c r="I70" s="26"/>
      <c r="J70" s="5" t="s">
        <v>210</v>
      </c>
      <c r="K70" s="24">
        <f t="shared" si="5"/>
        <v>251074</v>
      </c>
      <c r="L70" s="24">
        <f t="shared" si="6"/>
        <v>31936</v>
      </c>
      <c r="M70" s="24">
        <v>30387</v>
      </c>
      <c r="N70" s="31">
        <v>0</v>
      </c>
      <c r="O70" s="31">
        <v>0</v>
      </c>
      <c r="P70" s="31">
        <v>0</v>
      </c>
      <c r="Q70" s="24">
        <v>1549</v>
      </c>
      <c r="R70" s="24">
        <v>219138</v>
      </c>
      <c r="S70" s="5"/>
      <c r="T70" s="5"/>
      <c r="U70" s="5"/>
    </row>
    <row r="71" spans="1:21" ht="15.75">
      <c r="A71" s="5" t="s">
        <v>87</v>
      </c>
      <c r="B71" s="29">
        <f t="shared" si="4"/>
        <v>6270058</v>
      </c>
      <c r="C71" s="30">
        <v>616188</v>
      </c>
      <c r="D71" s="30">
        <v>127477</v>
      </c>
      <c r="E71" s="31">
        <v>0</v>
      </c>
      <c r="F71" s="31">
        <v>5292487</v>
      </c>
      <c r="G71" s="31">
        <v>0</v>
      </c>
      <c r="H71" s="26">
        <v>233906</v>
      </c>
      <c r="I71" s="26"/>
      <c r="J71" s="5" t="s">
        <v>87</v>
      </c>
      <c r="K71" s="24">
        <f t="shared" si="5"/>
        <v>6270058</v>
      </c>
      <c r="L71" s="24">
        <f t="shared" si="6"/>
        <v>5047401</v>
      </c>
      <c r="M71" s="24">
        <v>3903613</v>
      </c>
      <c r="N71" s="31">
        <v>0</v>
      </c>
      <c r="O71" s="24">
        <v>997632</v>
      </c>
      <c r="P71" s="31">
        <v>0</v>
      </c>
      <c r="Q71" s="24">
        <v>146156</v>
      </c>
      <c r="R71" s="24">
        <v>1222657</v>
      </c>
      <c r="S71" s="5"/>
      <c r="T71" s="5"/>
      <c r="U71" s="5"/>
    </row>
    <row r="72" spans="1:21" ht="15.75">
      <c r="A72" s="5" t="s">
        <v>53</v>
      </c>
      <c r="B72" s="29">
        <f t="shared" si="4"/>
        <v>740458</v>
      </c>
      <c r="C72" s="30">
        <v>723555</v>
      </c>
      <c r="D72" s="31">
        <v>0</v>
      </c>
      <c r="E72" s="31">
        <v>0</v>
      </c>
      <c r="F72" s="31">
        <v>0</v>
      </c>
      <c r="G72" s="31">
        <v>4621</v>
      </c>
      <c r="H72" s="26">
        <v>12282</v>
      </c>
      <c r="I72" s="26"/>
      <c r="J72" s="5" t="s">
        <v>53</v>
      </c>
      <c r="K72" s="24">
        <f t="shared" si="5"/>
        <v>740458</v>
      </c>
      <c r="L72" s="24">
        <f t="shared" si="6"/>
        <v>676725</v>
      </c>
      <c r="M72" s="24">
        <v>667016</v>
      </c>
      <c r="N72" s="31">
        <v>0</v>
      </c>
      <c r="O72" s="31">
        <v>0</v>
      </c>
      <c r="P72" s="31">
        <v>0</v>
      </c>
      <c r="Q72" s="24">
        <v>9709</v>
      </c>
      <c r="R72" s="24">
        <v>63733</v>
      </c>
      <c r="S72" s="5"/>
      <c r="T72" s="5"/>
      <c r="U72" s="5"/>
    </row>
    <row r="73" spans="1:21" ht="15.75">
      <c r="A73" s="5" t="s">
        <v>54</v>
      </c>
      <c r="B73" s="29">
        <f t="shared" si="4"/>
        <v>812040</v>
      </c>
      <c r="C73" s="30">
        <v>15589</v>
      </c>
      <c r="D73" s="30">
        <v>304829</v>
      </c>
      <c r="E73" s="31">
        <v>0</v>
      </c>
      <c r="F73" s="31">
        <v>437218</v>
      </c>
      <c r="G73" s="31">
        <v>14049</v>
      </c>
      <c r="H73" s="26">
        <v>40355</v>
      </c>
      <c r="I73" s="26"/>
      <c r="J73" s="5" t="s">
        <v>54</v>
      </c>
      <c r="K73" s="24">
        <f t="shared" si="5"/>
        <v>812040</v>
      </c>
      <c r="L73" s="24">
        <f t="shared" si="6"/>
        <v>724861</v>
      </c>
      <c r="M73" s="24">
        <v>639851</v>
      </c>
      <c r="N73" s="31">
        <v>0</v>
      </c>
      <c r="O73" s="24">
        <v>70000</v>
      </c>
      <c r="P73" s="31">
        <v>0</v>
      </c>
      <c r="Q73" s="24">
        <v>15010</v>
      </c>
      <c r="R73" s="24">
        <v>87179</v>
      </c>
      <c r="S73" s="5"/>
      <c r="T73" s="5"/>
      <c r="U73" s="5"/>
    </row>
    <row r="74" spans="1:21" ht="15.75">
      <c r="A74" s="5" t="s">
        <v>55</v>
      </c>
      <c r="B74" s="29">
        <f t="shared" si="4"/>
        <v>815430</v>
      </c>
      <c r="C74" s="30">
        <v>28523</v>
      </c>
      <c r="D74" s="30">
        <v>285139</v>
      </c>
      <c r="E74" s="31">
        <v>421</v>
      </c>
      <c r="F74" s="31">
        <v>478683</v>
      </c>
      <c r="G74" s="31">
        <v>7936</v>
      </c>
      <c r="H74" s="26">
        <v>14728</v>
      </c>
      <c r="I74" s="26"/>
      <c r="J74" s="5" t="s">
        <v>55</v>
      </c>
      <c r="K74" s="24">
        <f t="shared" si="5"/>
        <v>815430</v>
      </c>
      <c r="L74" s="24">
        <f t="shared" si="6"/>
        <v>744862</v>
      </c>
      <c r="M74" s="24">
        <v>735593</v>
      </c>
      <c r="N74" s="31">
        <v>0</v>
      </c>
      <c r="O74" s="31">
        <v>6000</v>
      </c>
      <c r="P74" s="31">
        <v>0</v>
      </c>
      <c r="Q74" s="24">
        <v>3269</v>
      </c>
      <c r="R74" s="24">
        <v>70568</v>
      </c>
      <c r="S74" s="5"/>
      <c r="T74" s="5"/>
      <c r="U74" s="5"/>
    </row>
    <row r="75" spans="1:21" ht="15.75">
      <c r="A75" s="5" t="s">
        <v>56</v>
      </c>
      <c r="B75" s="29">
        <f t="shared" si="4"/>
        <v>489956</v>
      </c>
      <c r="C75" s="30">
        <v>8156</v>
      </c>
      <c r="D75" s="30">
        <v>180714</v>
      </c>
      <c r="E75" s="31">
        <v>0</v>
      </c>
      <c r="F75" s="31">
        <v>277468</v>
      </c>
      <c r="G75" s="31">
        <v>6684</v>
      </c>
      <c r="H75" s="26">
        <v>16934</v>
      </c>
      <c r="I75" s="26"/>
      <c r="J75" s="5" t="s">
        <v>56</v>
      </c>
      <c r="K75" s="24">
        <f t="shared" si="5"/>
        <v>489956</v>
      </c>
      <c r="L75" s="24">
        <f t="shared" si="6"/>
        <v>439521</v>
      </c>
      <c r="M75" s="24">
        <v>395245</v>
      </c>
      <c r="N75" s="31">
        <v>0</v>
      </c>
      <c r="O75" s="24">
        <v>39000</v>
      </c>
      <c r="P75" s="31">
        <v>0</v>
      </c>
      <c r="Q75" s="24">
        <v>5276</v>
      </c>
      <c r="R75" s="24">
        <v>50435</v>
      </c>
      <c r="S75" s="5"/>
      <c r="T75" s="5"/>
      <c r="U75" s="5"/>
    </row>
    <row r="76" spans="1:21" ht="15.75">
      <c r="A76" s="5" t="s">
        <v>57</v>
      </c>
      <c r="B76" s="29">
        <f t="shared" si="4"/>
        <v>1111173</v>
      </c>
      <c r="C76" s="30">
        <v>89693</v>
      </c>
      <c r="D76" s="31">
        <v>323305</v>
      </c>
      <c r="E76" s="31">
        <v>0</v>
      </c>
      <c r="F76" s="31">
        <v>630672</v>
      </c>
      <c r="G76" s="31">
        <v>26309</v>
      </c>
      <c r="H76" s="26">
        <v>41194</v>
      </c>
      <c r="I76" s="26"/>
      <c r="J76" s="5" t="s">
        <v>57</v>
      </c>
      <c r="K76" s="24">
        <f t="shared" si="5"/>
        <v>1111173</v>
      </c>
      <c r="L76" s="24">
        <f t="shared" si="6"/>
        <v>1002609</v>
      </c>
      <c r="M76" s="24">
        <v>976452</v>
      </c>
      <c r="N76" s="24">
        <v>6905</v>
      </c>
      <c r="O76" s="31">
        <v>0</v>
      </c>
      <c r="P76" s="31">
        <v>0</v>
      </c>
      <c r="Q76" s="24">
        <v>19252</v>
      </c>
      <c r="R76" s="24">
        <v>108564</v>
      </c>
      <c r="S76" s="5"/>
      <c r="T76" s="5"/>
      <c r="U76" s="5"/>
    </row>
    <row r="77" spans="1:21" ht="15.75">
      <c r="A77" s="5" t="s">
        <v>58</v>
      </c>
      <c r="B77" s="29">
        <f t="shared" si="4"/>
        <v>1295156</v>
      </c>
      <c r="C77" s="30">
        <v>14667</v>
      </c>
      <c r="D77" s="31">
        <v>317085</v>
      </c>
      <c r="E77" s="31">
        <v>0</v>
      </c>
      <c r="F77" s="31">
        <v>924301</v>
      </c>
      <c r="G77" s="31">
        <v>15237</v>
      </c>
      <c r="H77" s="26">
        <v>23866</v>
      </c>
      <c r="I77" s="26"/>
      <c r="J77" s="5" t="s">
        <v>58</v>
      </c>
      <c r="K77" s="24">
        <f t="shared" si="5"/>
        <v>1295156</v>
      </c>
      <c r="L77" s="24">
        <f t="shared" si="6"/>
        <v>1200979</v>
      </c>
      <c r="M77" s="24">
        <v>1071307</v>
      </c>
      <c r="N77" s="24">
        <v>12303</v>
      </c>
      <c r="O77" s="24">
        <v>108000</v>
      </c>
      <c r="P77" s="31">
        <v>0</v>
      </c>
      <c r="Q77" s="24">
        <v>9369</v>
      </c>
      <c r="R77" s="24">
        <v>94177</v>
      </c>
      <c r="S77" s="5"/>
      <c r="T77" s="5"/>
      <c r="U77" s="5"/>
    </row>
    <row r="78" spans="1:21" ht="15.75">
      <c r="A78" s="5" t="s">
        <v>59</v>
      </c>
      <c r="B78" s="29">
        <f t="shared" si="4"/>
        <v>319258000</v>
      </c>
      <c r="C78" s="30">
        <v>126465000</v>
      </c>
      <c r="D78" s="31">
        <v>114935000</v>
      </c>
      <c r="E78" s="31">
        <v>15661000</v>
      </c>
      <c r="F78" s="31">
        <v>35595000</v>
      </c>
      <c r="G78" s="31">
        <v>1047000</v>
      </c>
      <c r="H78" s="26">
        <v>25555000</v>
      </c>
      <c r="I78" s="26"/>
      <c r="J78" s="5" t="s">
        <v>59</v>
      </c>
      <c r="K78" s="24">
        <f t="shared" si="5"/>
        <v>319258000</v>
      </c>
      <c r="L78" s="24">
        <f t="shared" si="6"/>
        <v>297186000</v>
      </c>
      <c r="M78" s="24">
        <v>270815000</v>
      </c>
      <c r="N78" s="24">
        <v>7678000</v>
      </c>
      <c r="O78" s="24">
        <v>11105000</v>
      </c>
      <c r="P78" s="24">
        <v>765000</v>
      </c>
      <c r="Q78" s="24">
        <v>6823000</v>
      </c>
      <c r="R78" s="24">
        <v>22072000</v>
      </c>
      <c r="S78" s="5"/>
      <c r="T78" s="5"/>
      <c r="U78" s="5"/>
    </row>
    <row r="79" spans="1:21" ht="15.75">
      <c r="A79" s="5" t="s">
        <v>61</v>
      </c>
      <c r="B79" s="29">
        <f t="shared" si="4"/>
        <v>1805422</v>
      </c>
      <c r="C79" s="30">
        <v>46991</v>
      </c>
      <c r="D79" s="31">
        <v>638680</v>
      </c>
      <c r="E79" s="31">
        <v>0</v>
      </c>
      <c r="F79" s="31">
        <v>1025363</v>
      </c>
      <c r="G79" s="31">
        <v>20626</v>
      </c>
      <c r="H79" s="26">
        <v>73762</v>
      </c>
      <c r="I79" s="26"/>
      <c r="J79" s="5" t="s">
        <v>61</v>
      </c>
      <c r="K79" s="24">
        <f t="shared" si="5"/>
        <v>1805422</v>
      </c>
      <c r="L79" s="24">
        <f t="shared" si="6"/>
        <v>1680918</v>
      </c>
      <c r="M79" s="24">
        <v>1429989</v>
      </c>
      <c r="N79" s="24">
        <v>109052</v>
      </c>
      <c r="O79" s="24">
        <v>104276</v>
      </c>
      <c r="P79" s="31">
        <v>0</v>
      </c>
      <c r="Q79" s="24">
        <v>37601</v>
      </c>
      <c r="R79" s="24">
        <v>124504</v>
      </c>
      <c r="S79" s="5"/>
      <c r="T79" s="5"/>
      <c r="U79" s="5"/>
    </row>
    <row r="80" spans="1:21" ht="15.75">
      <c r="A80" s="5"/>
      <c r="B80" s="24"/>
      <c r="C80" s="30"/>
      <c r="D80" s="31"/>
      <c r="E80" s="31"/>
      <c r="F80" s="31"/>
      <c r="G80" s="31"/>
      <c r="H80" s="26"/>
      <c r="I80" s="26"/>
      <c r="J80" s="5"/>
      <c r="K80" s="24"/>
      <c r="L80" s="24"/>
      <c r="M80" s="24"/>
      <c r="N80" s="24"/>
      <c r="O80" s="24"/>
      <c r="P80" s="24"/>
      <c r="Q80" s="24"/>
      <c r="R80" s="24"/>
      <c r="S80" s="5"/>
      <c r="T80" s="5"/>
      <c r="U80" s="5"/>
    </row>
    <row r="81" spans="1:21" ht="15.75">
      <c r="A81" s="5" t="s">
        <v>62</v>
      </c>
      <c r="B81" s="24"/>
      <c r="C81" s="30"/>
      <c r="D81" s="31"/>
      <c r="E81" s="31"/>
      <c r="F81" s="31"/>
      <c r="G81" s="31"/>
      <c r="H81" s="26"/>
      <c r="I81" s="26"/>
      <c r="J81" s="5" t="s">
        <v>62</v>
      </c>
      <c r="K81" s="24"/>
      <c r="L81" s="24"/>
      <c r="M81" s="24"/>
      <c r="N81" s="24"/>
      <c r="O81" s="24"/>
      <c r="P81" s="24"/>
      <c r="Q81" s="24"/>
      <c r="R81" s="24"/>
      <c r="S81" s="5"/>
      <c r="T81" s="5"/>
      <c r="U81" s="5"/>
    </row>
    <row r="82" spans="1:21" ht="15.75">
      <c r="A82" s="5" t="s">
        <v>63</v>
      </c>
      <c r="B82" s="29">
        <f aca="true" t="shared" si="7" ref="B82:B94">SUM(C82:H82)</f>
        <v>585662</v>
      </c>
      <c r="C82" s="30">
        <v>4232</v>
      </c>
      <c r="D82" s="31">
        <v>0</v>
      </c>
      <c r="E82" s="31">
        <v>0</v>
      </c>
      <c r="F82" s="31">
        <v>0</v>
      </c>
      <c r="G82" s="31">
        <v>19361</v>
      </c>
      <c r="H82" s="26">
        <v>562069</v>
      </c>
      <c r="I82" s="26"/>
      <c r="J82" s="5" t="s">
        <v>63</v>
      </c>
      <c r="K82" s="24">
        <f aca="true" t="shared" si="8" ref="K82:K94">+L82+R82</f>
        <v>585662</v>
      </c>
      <c r="L82" s="24">
        <f aca="true" t="shared" si="9" ref="L82:L94">SUM(M82:Q82)</f>
        <v>34295</v>
      </c>
      <c r="M82" s="31">
        <v>0</v>
      </c>
      <c r="N82" s="31">
        <v>0</v>
      </c>
      <c r="O82" s="24">
        <v>1563</v>
      </c>
      <c r="P82" s="31">
        <v>0</v>
      </c>
      <c r="Q82" s="24">
        <v>32732</v>
      </c>
      <c r="R82" s="24">
        <v>551367</v>
      </c>
      <c r="S82" s="5"/>
      <c r="T82" s="5"/>
      <c r="U82" s="5"/>
    </row>
    <row r="83" spans="1:21" ht="15.75">
      <c r="A83" s="5" t="s">
        <v>64</v>
      </c>
      <c r="B83" s="29">
        <f t="shared" si="7"/>
        <v>5421</v>
      </c>
      <c r="C83" s="30">
        <v>206</v>
      </c>
      <c r="D83" s="31">
        <v>5113</v>
      </c>
      <c r="E83" s="31">
        <v>0</v>
      </c>
      <c r="F83" s="31">
        <v>0</v>
      </c>
      <c r="G83" s="31">
        <v>0</v>
      </c>
      <c r="H83" s="26">
        <v>102</v>
      </c>
      <c r="I83" s="26"/>
      <c r="J83" s="5" t="s">
        <v>64</v>
      </c>
      <c r="K83" s="24">
        <f t="shared" si="8"/>
        <v>5421</v>
      </c>
      <c r="L83" s="24">
        <f t="shared" si="9"/>
        <v>260</v>
      </c>
      <c r="M83" s="31">
        <v>0</v>
      </c>
      <c r="N83" s="31">
        <v>0</v>
      </c>
      <c r="O83" s="31">
        <v>0</v>
      </c>
      <c r="P83" s="31">
        <v>0</v>
      </c>
      <c r="Q83" s="31">
        <v>260</v>
      </c>
      <c r="R83" s="24">
        <v>5161</v>
      </c>
      <c r="S83" s="5"/>
      <c r="T83" s="5"/>
      <c r="U83" s="5"/>
    </row>
    <row r="84" spans="1:21" ht="15.75">
      <c r="A84" s="5" t="s">
        <v>65</v>
      </c>
      <c r="B84" s="29">
        <f t="shared" si="7"/>
        <v>4871</v>
      </c>
      <c r="C84" s="30">
        <v>869</v>
      </c>
      <c r="D84" s="31">
        <v>1133</v>
      </c>
      <c r="E84" s="31">
        <v>0</v>
      </c>
      <c r="F84" s="31">
        <v>0</v>
      </c>
      <c r="G84" s="31">
        <v>605</v>
      </c>
      <c r="H84" s="26">
        <v>2264</v>
      </c>
      <c r="I84" s="26"/>
      <c r="J84" s="5" t="s">
        <v>65</v>
      </c>
      <c r="K84" s="24">
        <f t="shared" si="8"/>
        <v>4871</v>
      </c>
      <c r="L84" s="24">
        <f t="shared" si="9"/>
        <v>1333</v>
      </c>
      <c r="M84" s="31">
        <v>0</v>
      </c>
      <c r="N84" s="31">
        <v>0</v>
      </c>
      <c r="O84" s="31">
        <v>0</v>
      </c>
      <c r="P84" s="31">
        <v>0</v>
      </c>
      <c r="Q84" s="24">
        <v>1333</v>
      </c>
      <c r="R84" s="24">
        <v>3538</v>
      </c>
      <c r="S84" s="5"/>
      <c r="T84" s="5"/>
      <c r="U84" s="5"/>
    </row>
    <row r="85" spans="1:21" ht="15.75">
      <c r="A85" s="5" t="s">
        <v>48</v>
      </c>
      <c r="B85" s="29">
        <f t="shared" si="7"/>
        <v>276231</v>
      </c>
      <c r="C85" s="30">
        <v>155144</v>
      </c>
      <c r="D85" s="31">
        <v>48200</v>
      </c>
      <c r="E85" s="31">
        <v>0</v>
      </c>
      <c r="F85" s="31">
        <v>0</v>
      </c>
      <c r="G85" s="31">
        <v>2265</v>
      </c>
      <c r="H85" s="26">
        <v>70622</v>
      </c>
      <c r="I85" s="26"/>
      <c r="J85" s="5" t="s">
        <v>48</v>
      </c>
      <c r="K85" s="24">
        <f t="shared" si="8"/>
        <v>276231</v>
      </c>
      <c r="L85" s="24">
        <f t="shared" si="9"/>
        <v>29705</v>
      </c>
      <c r="M85" s="31">
        <v>18</v>
      </c>
      <c r="N85" s="31">
        <v>0</v>
      </c>
      <c r="O85" s="31">
        <v>634</v>
      </c>
      <c r="P85" s="31">
        <v>0</v>
      </c>
      <c r="Q85" s="24">
        <v>29053</v>
      </c>
      <c r="R85" s="24">
        <v>246526</v>
      </c>
      <c r="S85" s="5"/>
      <c r="T85" s="5"/>
      <c r="U85" s="5"/>
    </row>
    <row r="86" spans="1:21" ht="15.75">
      <c r="A86" s="5" t="s">
        <v>91</v>
      </c>
      <c r="B86" s="29">
        <f t="shared" si="7"/>
        <v>15723</v>
      </c>
      <c r="C86" s="30">
        <v>9341</v>
      </c>
      <c r="D86" s="31">
        <v>6237</v>
      </c>
      <c r="E86" s="31">
        <v>0</v>
      </c>
      <c r="F86" s="31">
        <v>0</v>
      </c>
      <c r="G86" s="31">
        <v>11</v>
      </c>
      <c r="H86" s="26">
        <v>134</v>
      </c>
      <c r="I86" s="26"/>
      <c r="J86" s="5" t="s">
        <v>91</v>
      </c>
      <c r="K86" s="24">
        <f t="shared" si="8"/>
        <v>15723</v>
      </c>
      <c r="L86" s="24">
        <f t="shared" si="9"/>
        <v>554</v>
      </c>
      <c r="M86" s="31">
        <v>0</v>
      </c>
      <c r="N86" s="31">
        <v>0</v>
      </c>
      <c r="O86" s="31">
        <v>0</v>
      </c>
      <c r="P86" s="31">
        <v>0</v>
      </c>
      <c r="Q86" s="24">
        <v>554</v>
      </c>
      <c r="R86" s="24">
        <v>15169</v>
      </c>
      <c r="S86" s="5"/>
      <c r="T86" s="5"/>
      <c r="U86" s="5"/>
    </row>
    <row r="87" spans="1:21" ht="15.75">
      <c r="A87" s="5" t="s">
        <v>66</v>
      </c>
      <c r="B87" s="29">
        <f t="shared" si="7"/>
        <v>18465</v>
      </c>
      <c r="C87" s="30">
        <v>8139</v>
      </c>
      <c r="D87" s="31">
        <v>0</v>
      </c>
      <c r="E87" s="31">
        <v>0</v>
      </c>
      <c r="F87" s="31">
        <v>0</v>
      </c>
      <c r="G87" s="31">
        <v>33</v>
      </c>
      <c r="H87" s="26">
        <v>10293</v>
      </c>
      <c r="I87" s="26"/>
      <c r="J87" s="5" t="s">
        <v>66</v>
      </c>
      <c r="K87" s="24">
        <f t="shared" si="8"/>
        <v>18465</v>
      </c>
      <c r="L87" s="24">
        <f t="shared" si="9"/>
        <v>2117</v>
      </c>
      <c r="M87" s="31">
        <v>0</v>
      </c>
      <c r="N87" s="31">
        <v>0</v>
      </c>
      <c r="O87" s="31">
        <v>0</v>
      </c>
      <c r="P87" s="31">
        <v>0</v>
      </c>
      <c r="Q87" s="24">
        <v>2117</v>
      </c>
      <c r="R87" s="24">
        <v>16348</v>
      </c>
      <c r="S87" s="5"/>
      <c r="T87" s="5"/>
      <c r="U87" s="5"/>
    </row>
    <row r="88" spans="1:21" ht="15.75">
      <c r="A88" s="5" t="s">
        <v>92</v>
      </c>
      <c r="B88" s="29">
        <f t="shared" si="7"/>
        <v>15149</v>
      </c>
      <c r="C88" s="30">
        <v>5753</v>
      </c>
      <c r="D88" s="31">
        <v>6279</v>
      </c>
      <c r="E88" s="31">
        <v>0</v>
      </c>
      <c r="F88" s="31">
        <v>0</v>
      </c>
      <c r="G88" s="31">
        <v>0</v>
      </c>
      <c r="H88" s="26">
        <v>3117</v>
      </c>
      <c r="I88" s="26"/>
      <c r="J88" s="5" t="s">
        <v>92</v>
      </c>
      <c r="K88" s="24">
        <f t="shared" si="8"/>
        <v>14495</v>
      </c>
      <c r="L88" s="24">
        <f t="shared" si="9"/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24">
        <v>14495</v>
      </c>
      <c r="S88" s="5"/>
      <c r="T88" s="5"/>
      <c r="U88" s="5"/>
    </row>
    <row r="89" spans="1:21" ht="15.75">
      <c r="A89" s="5" t="s">
        <v>67</v>
      </c>
      <c r="B89" s="29">
        <f t="shared" si="7"/>
        <v>54045</v>
      </c>
      <c r="C89" s="30">
        <v>50384</v>
      </c>
      <c r="D89" s="31">
        <v>0</v>
      </c>
      <c r="E89" s="31">
        <v>0</v>
      </c>
      <c r="F89" s="31">
        <v>0</v>
      </c>
      <c r="G89" s="31">
        <v>0</v>
      </c>
      <c r="H89" s="26">
        <v>3661</v>
      </c>
      <c r="I89" s="26"/>
      <c r="J89" s="5" t="s">
        <v>67</v>
      </c>
      <c r="K89" s="24">
        <f t="shared" si="8"/>
        <v>54045</v>
      </c>
      <c r="L89" s="24">
        <f t="shared" si="9"/>
        <v>3786</v>
      </c>
      <c r="M89" s="31">
        <v>0</v>
      </c>
      <c r="N89" s="31">
        <v>0</v>
      </c>
      <c r="O89" s="31">
        <v>0</v>
      </c>
      <c r="P89" s="31">
        <v>0</v>
      </c>
      <c r="Q89" s="24">
        <v>3786</v>
      </c>
      <c r="R89" s="24">
        <v>50259</v>
      </c>
      <c r="S89" s="5"/>
      <c r="T89" s="5"/>
      <c r="U89" s="5"/>
    </row>
    <row r="90" spans="1:21" ht="15.75">
      <c r="A90" s="5" t="s">
        <v>68</v>
      </c>
      <c r="B90" s="29">
        <f t="shared" si="7"/>
        <v>6089</v>
      </c>
      <c r="C90" s="30">
        <v>70</v>
      </c>
      <c r="D90" s="31">
        <v>3193</v>
      </c>
      <c r="E90" s="31">
        <v>0</v>
      </c>
      <c r="F90" s="31">
        <v>0</v>
      </c>
      <c r="G90" s="31">
        <v>1834</v>
      </c>
      <c r="H90" s="26">
        <v>992</v>
      </c>
      <c r="I90" s="26"/>
      <c r="J90" s="5" t="s">
        <v>68</v>
      </c>
      <c r="K90" s="24">
        <f t="shared" si="8"/>
        <v>6089</v>
      </c>
      <c r="L90" s="24">
        <f t="shared" si="9"/>
        <v>2401</v>
      </c>
      <c r="M90" s="31">
        <v>0</v>
      </c>
      <c r="N90" s="31">
        <v>0</v>
      </c>
      <c r="O90" s="24">
        <v>537</v>
      </c>
      <c r="P90" s="31">
        <v>0</v>
      </c>
      <c r="Q90" s="24">
        <v>1864</v>
      </c>
      <c r="R90" s="24">
        <v>3688</v>
      </c>
      <c r="S90" s="5"/>
      <c r="T90" s="5"/>
      <c r="U90" s="5"/>
    </row>
    <row r="91" spans="1:21" ht="15.75">
      <c r="A91" s="5" t="s">
        <v>69</v>
      </c>
      <c r="B91" s="29">
        <f t="shared" si="7"/>
        <v>16952</v>
      </c>
      <c r="C91" s="30">
        <v>200</v>
      </c>
      <c r="D91" s="31">
        <v>14504</v>
      </c>
      <c r="E91" s="31">
        <v>0</v>
      </c>
      <c r="F91" s="31">
        <v>0</v>
      </c>
      <c r="G91" s="31">
        <v>0</v>
      </c>
      <c r="H91" s="26">
        <v>2248</v>
      </c>
      <c r="I91" s="26"/>
      <c r="J91" s="5" t="s">
        <v>69</v>
      </c>
      <c r="K91" s="24">
        <f t="shared" si="8"/>
        <v>16952</v>
      </c>
      <c r="L91" s="24">
        <f t="shared" si="9"/>
        <v>2627</v>
      </c>
      <c r="M91" s="31">
        <v>0</v>
      </c>
      <c r="N91" s="31">
        <v>0</v>
      </c>
      <c r="O91" s="31">
        <v>0</v>
      </c>
      <c r="P91" s="31">
        <v>0</v>
      </c>
      <c r="Q91" s="24">
        <v>2627</v>
      </c>
      <c r="R91" s="24">
        <v>14325</v>
      </c>
      <c r="S91" s="5"/>
      <c r="T91" s="5"/>
      <c r="U91" s="5"/>
    </row>
    <row r="92" spans="1:21" ht="15.75">
      <c r="A92" s="5" t="s">
        <v>88</v>
      </c>
      <c r="B92" s="29">
        <f t="shared" si="7"/>
        <v>19135</v>
      </c>
      <c r="C92" s="31">
        <v>0</v>
      </c>
      <c r="D92" s="31">
        <v>14593</v>
      </c>
      <c r="E92" s="31">
        <v>0</v>
      </c>
      <c r="F92" s="31">
        <v>0</v>
      </c>
      <c r="G92" s="31">
        <v>0</v>
      </c>
      <c r="H92" s="26">
        <v>4542</v>
      </c>
      <c r="I92" s="26"/>
      <c r="J92" s="5" t="s">
        <v>88</v>
      </c>
      <c r="K92" s="24">
        <f t="shared" si="8"/>
        <v>19135</v>
      </c>
      <c r="L92" s="24">
        <f t="shared" si="9"/>
        <v>2648</v>
      </c>
      <c r="M92" s="31">
        <v>0</v>
      </c>
      <c r="N92" s="31">
        <v>0</v>
      </c>
      <c r="O92" s="31">
        <v>0</v>
      </c>
      <c r="P92" s="31">
        <v>0</v>
      </c>
      <c r="Q92" s="24">
        <v>2648</v>
      </c>
      <c r="R92" s="24">
        <v>16487</v>
      </c>
      <c r="S92" s="5"/>
      <c r="T92" s="5"/>
      <c r="U92" s="5"/>
    </row>
    <row r="93" spans="1:21" ht="15.75">
      <c r="A93" s="5" t="s">
        <v>70</v>
      </c>
      <c r="B93" s="29">
        <f t="shared" si="7"/>
        <v>2834976</v>
      </c>
      <c r="C93" s="30">
        <v>2547099</v>
      </c>
      <c r="D93" s="31">
        <v>0</v>
      </c>
      <c r="E93" s="31">
        <v>0</v>
      </c>
      <c r="F93" s="31">
        <v>0</v>
      </c>
      <c r="G93" s="31">
        <v>50462</v>
      </c>
      <c r="H93" s="26">
        <v>237415</v>
      </c>
      <c r="I93" s="26"/>
      <c r="J93" s="5" t="s">
        <v>70</v>
      </c>
      <c r="K93" s="24">
        <f t="shared" si="8"/>
        <v>2834976</v>
      </c>
      <c r="L93" s="24">
        <f t="shared" si="9"/>
        <v>2354905</v>
      </c>
      <c r="M93" s="31">
        <v>0</v>
      </c>
      <c r="N93" s="31">
        <v>0</v>
      </c>
      <c r="O93" s="31">
        <v>101189</v>
      </c>
      <c r="P93" s="31">
        <v>0</v>
      </c>
      <c r="Q93" s="31">
        <v>2253716</v>
      </c>
      <c r="R93" s="24">
        <v>480071</v>
      </c>
      <c r="S93" s="5"/>
      <c r="T93" s="5"/>
      <c r="U93" s="5"/>
    </row>
    <row r="94" spans="1:21" ht="15.75">
      <c r="A94" s="5" t="s">
        <v>71</v>
      </c>
      <c r="B94" s="29">
        <f t="shared" si="7"/>
        <v>5686</v>
      </c>
      <c r="C94" s="30">
        <v>2345</v>
      </c>
      <c r="D94" s="31">
        <v>0</v>
      </c>
      <c r="E94" s="31">
        <v>0</v>
      </c>
      <c r="F94" s="31">
        <v>0</v>
      </c>
      <c r="G94" s="31">
        <v>0</v>
      </c>
      <c r="H94" s="26">
        <v>3341</v>
      </c>
      <c r="I94" s="26"/>
      <c r="J94" s="5" t="s">
        <v>71</v>
      </c>
      <c r="K94" s="24">
        <f t="shared" si="8"/>
        <v>5686</v>
      </c>
      <c r="L94" s="24">
        <f t="shared" si="9"/>
        <v>1261</v>
      </c>
      <c r="M94" s="31">
        <v>0</v>
      </c>
      <c r="N94" s="31">
        <v>0</v>
      </c>
      <c r="O94" s="31">
        <v>0</v>
      </c>
      <c r="P94" s="31">
        <v>0</v>
      </c>
      <c r="Q94" s="24">
        <v>1261</v>
      </c>
      <c r="R94" s="24">
        <v>4425</v>
      </c>
      <c r="S94" s="5"/>
      <c r="T94" s="5"/>
      <c r="U94" s="5"/>
    </row>
    <row r="95" spans="1:21" ht="15.75">
      <c r="A95" s="5"/>
      <c r="B95" s="24"/>
      <c r="C95" s="30"/>
      <c r="D95" s="30"/>
      <c r="E95" s="31"/>
      <c r="F95" s="31"/>
      <c r="G95" s="31"/>
      <c r="H95" s="26"/>
      <c r="I95" s="26"/>
      <c r="J95" s="5"/>
      <c r="K95" s="24"/>
      <c r="L95" s="24"/>
      <c r="M95" s="24"/>
      <c r="N95" s="24"/>
      <c r="O95" s="24"/>
      <c r="P95" s="24"/>
      <c r="Q95" s="24"/>
      <c r="R95" s="24"/>
      <c r="S95" s="5"/>
      <c r="T95" s="5"/>
      <c r="U95" s="5"/>
    </row>
    <row r="96" spans="1:21" ht="15.75">
      <c r="A96" s="5" t="s">
        <v>72</v>
      </c>
      <c r="B96" s="24"/>
      <c r="C96" s="30"/>
      <c r="D96" s="30"/>
      <c r="E96" s="26"/>
      <c r="F96" s="26"/>
      <c r="G96" s="26"/>
      <c r="H96" s="26"/>
      <c r="I96" s="26"/>
      <c r="J96" s="5" t="s">
        <v>72</v>
      </c>
      <c r="K96" s="24"/>
      <c r="L96" s="24"/>
      <c r="M96" s="24"/>
      <c r="N96" s="24"/>
      <c r="O96" s="24"/>
      <c r="P96" s="24"/>
      <c r="Q96" s="24"/>
      <c r="R96" s="24"/>
      <c r="S96" s="5"/>
      <c r="T96" s="5"/>
      <c r="U96" s="5"/>
    </row>
    <row r="97" spans="1:21" ht="15.75">
      <c r="A97" s="5" t="s">
        <v>73</v>
      </c>
      <c r="B97" s="29">
        <f>SUM(C97:H97)</f>
        <v>6620970</v>
      </c>
      <c r="C97" s="30">
        <v>2916938</v>
      </c>
      <c r="D97" s="30">
        <v>579541</v>
      </c>
      <c r="E97" s="31">
        <v>0</v>
      </c>
      <c r="F97" s="26">
        <v>2020836</v>
      </c>
      <c r="G97" s="26">
        <v>76520</v>
      </c>
      <c r="H97" s="26">
        <v>1027135</v>
      </c>
      <c r="I97" s="26"/>
      <c r="J97" s="5" t="s">
        <v>73</v>
      </c>
      <c r="K97" s="24">
        <f>+L97+R97</f>
        <v>6620970</v>
      </c>
      <c r="L97" s="24">
        <f>SUM(M97:Q97)</f>
        <v>5749202</v>
      </c>
      <c r="M97" s="24">
        <v>4582964</v>
      </c>
      <c r="N97" s="31">
        <v>0</v>
      </c>
      <c r="O97" s="24">
        <v>573127</v>
      </c>
      <c r="P97" s="31">
        <v>0</v>
      </c>
      <c r="Q97" s="24">
        <v>593111</v>
      </c>
      <c r="R97" s="24">
        <v>871768</v>
      </c>
      <c r="S97" s="5"/>
      <c r="T97" s="5"/>
      <c r="U97" s="5"/>
    </row>
    <row r="98" spans="1:21" ht="15.75">
      <c r="A98" s="7"/>
      <c r="B98" s="14"/>
      <c r="C98" s="15"/>
      <c r="D98" s="15"/>
      <c r="E98" s="15"/>
      <c r="F98" s="15"/>
      <c r="G98" s="15"/>
      <c r="H98" s="15"/>
      <c r="I98" s="15"/>
      <c r="J98" s="55"/>
      <c r="K98" s="15"/>
      <c r="L98" s="15"/>
      <c r="M98" s="7"/>
      <c r="N98" s="7"/>
      <c r="O98" s="7"/>
      <c r="P98" s="7"/>
      <c r="Q98" s="7"/>
      <c r="R98" s="7"/>
      <c r="S98" s="5"/>
      <c r="T98" s="5"/>
      <c r="U98" s="5"/>
    </row>
    <row r="99" spans="1:21" ht="15.75">
      <c r="A99" s="6" t="s">
        <v>76</v>
      </c>
      <c r="B99" s="16"/>
      <c r="C99" s="17"/>
      <c r="D99" s="17"/>
      <c r="E99" s="17"/>
      <c r="F99" s="17"/>
      <c r="G99" s="13"/>
      <c r="H99" s="13"/>
      <c r="I99" s="13"/>
      <c r="J99" s="13"/>
      <c r="K99" s="13"/>
      <c r="L99" s="13"/>
      <c r="M99" s="5"/>
      <c r="N99" s="5"/>
      <c r="O99" s="5"/>
      <c r="P99" s="5"/>
      <c r="Q99" s="5"/>
      <c r="R99" s="5"/>
      <c r="S99" s="5"/>
      <c r="T99" s="5"/>
      <c r="U99" s="5"/>
    </row>
    <row r="100" spans="1:21" ht="15.75">
      <c r="A100" s="6" t="s">
        <v>77</v>
      </c>
      <c r="B100" s="16"/>
      <c r="C100" s="17"/>
      <c r="D100" s="17"/>
      <c r="E100" s="17"/>
      <c r="F100" s="17"/>
      <c r="G100" s="13"/>
      <c r="H100" s="13"/>
      <c r="I100" s="13"/>
      <c r="J100" s="13"/>
      <c r="K100" s="13"/>
      <c r="L100" s="13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.75">
      <c r="A101" s="6" t="s">
        <v>83</v>
      </c>
      <c r="B101" s="16"/>
      <c r="C101" s="17"/>
      <c r="D101" s="17"/>
      <c r="E101" s="17"/>
      <c r="F101" s="17"/>
      <c r="G101" s="13"/>
      <c r="H101" s="13"/>
      <c r="I101" s="13"/>
      <c r="J101" s="13"/>
      <c r="K101" s="13"/>
      <c r="L101" s="13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.75">
      <c r="A102" s="5"/>
      <c r="B102" s="16"/>
      <c r="C102" s="17"/>
      <c r="D102" s="17"/>
      <c r="E102" s="17"/>
      <c r="F102" s="17"/>
      <c r="G102" s="13"/>
      <c r="H102" s="1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38.25" customHeight="1">
      <c r="A103" s="80" t="s">
        <v>283</v>
      </c>
      <c r="B103" s="80"/>
      <c r="C103" s="80"/>
      <c r="D103" s="80"/>
      <c r="E103" s="80"/>
      <c r="F103" s="80"/>
      <c r="G103" s="80"/>
      <c r="H103" s="80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.75">
      <c r="A104" s="5"/>
      <c r="B104" s="1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.75">
      <c r="A105" s="5"/>
      <c r="B105" s="12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.75">
      <c r="A106" s="5"/>
      <c r="B106" s="12"/>
      <c r="C106" s="3"/>
      <c r="D106" s="3"/>
      <c r="E106" s="3"/>
      <c r="F106" s="3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.75">
      <c r="A107" s="5"/>
      <c r="B107" s="1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.75">
      <c r="A108" s="5"/>
      <c r="B108" s="1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.75">
      <c r="A109" s="5"/>
      <c r="B109" s="1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.75">
      <c r="A110" s="5"/>
      <c r="B110" s="12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.75">
      <c r="A111" s="5"/>
      <c r="B111" s="12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.75">
      <c r="A112" s="5"/>
      <c r="B112" s="1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.75">
      <c r="A113" s="5"/>
      <c r="B113" s="1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.75">
      <c r="A114" s="5"/>
      <c r="B114" s="1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.75">
      <c r="A115" s="5"/>
      <c r="B115" s="1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</sheetData>
  <sheetProtection/>
  <mergeCells count="4">
    <mergeCell ref="L6:Q6"/>
    <mergeCell ref="A5:H5"/>
    <mergeCell ref="J5:R5"/>
    <mergeCell ref="A103:H103"/>
  </mergeCells>
  <hyperlinks>
    <hyperlink ref="A103:H103" r:id="rId1" display="SOURCE: New York State Department of Financial Services, 2015 Department of Financial Services Annual Report; https://www.dfs.ny.gov/reports_and_publications/dfs_annual_reports (last viewed July 22, 2016)."/>
  </hyperlinks>
  <printOptions/>
  <pageMargins left="0.5" right="0.667" top="0.75" bottom="0.75" header="0.5" footer="0.5"/>
  <pageSetup fitToHeight="2" horizontalDpi="600" verticalDpi="600" orientation="landscape" scale="70" r:id="rId2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17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4.77734375" style="0" customWidth="1"/>
    <col min="2" max="8" width="12.77734375" style="0" customWidth="1"/>
    <col min="9" max="9" width="5.77734375" style="0" customWidth="1"/>
    <col min="10" max="10" width="44.77734375" style="0" customWidth="1"/>
    <col min="11" max="18" width="12.77734375" style="0" customWidth="1"/>
    <col min="19" max="19" width="38.99609375" style="0" bestFit="1" customWidth="1"/>
  </cols>
  <sheetData>
    <row r="1" spans="1:18" ht="20.25">
      <c r="A1" s="18" t="s">
        <v>211</v>
      </c>
      <c r="B1" s="2"/>
      <c r="C1" s="3"/>
      <c r="D1" s="4"/>
      <c r="E1" s="4"/>
      <c r="G1" s="5"/>
      <c r="H1" s="5"/>
      <c r="I1" s="5"/>
      <c r="J1" s="18" t="s">
        <v>212</v>
      </c>
      <c r="K1" s="5"/>
      <c r="L1" s="5"/>
      <c r="M1" s="5"/>
      <c r="N1" s="5"/>
      <c r="O1" s="5"/>
      <c r="P1" s="5"/>
      <c r="Q1" s="5"/>
      <c r="R1" s="5"/>
    </row>
    <row r="2" spans="1:18" ht="20.25">
      <c r="A2" s="18" t="s">
        <v>109</v>
      </c>
      <c r="B2" s="2"/>
      <c r="C2" s="3"/>
      <c r="D2" s="4"/>
      <c r="E2" s="3"/>
      <c r="F2" s="3"/>
      <c r="G2" s="5"/>
      <c r="H2" s="5"/>
      <c r="I2" s="5"/>
      <c r="J2" s="18" t="s">
        <v>109</v>
      </c>
      <c r="K2" s="5"/>
      <c r="L2" s="5"/>
      <c r="M2" s="5"/>
      <c r="N2" s="5"/>
      <c r="O2" s="5"/>
      <c r="P2" s="5"/>
      <c r="Q2" s="5"/>
      <c r="R2" s="5"/>
    </row>
    <row r="3" spans="1:18" ht="20.25">
      <c r="A3" s="18" t="s">
        <v>78</v>
      </c>
      <c r="B3" s="2"/>
      <c r="C3" s="3"/>
      <c r="D3" s="4"/>
      <c r="E3" s="3"/>
      <c r="F3" s="3"/>
      <c r="G3" s="5"/>
      <c r="H3" s="5"/>
      <c r="I3" s="5"/>
      <c r="J3" s="18" t="s">
        <v>78</v>
      </c>
      <c r="K3" s="5"/>
      <c r="L3" s="5"/>
      <c r="M3" s="5"/>
      <c r="N3" s="5"/>
      <c r="O3" s="5"/>
      <c r="P3" s="5"/>
      <c r="Q3" s="5"/>
      <c r="R3" s="5"/>
    </row>
    <row r="4" spans="1:18" ht="20.25">
      <c r="A4" s="18"/>
      <c r="B4" s="2"/>
      <c r="C4" s="3"/>
      <c r="D4" s="4"/>
      <c r="E4" s="3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.75">
      <c r="A5" s="7"/>
      <c r="B5" s="78" t="s">
        <v>1</v>
      </c>
      <c r="C5" s="78"/>
      <c r="D5" s="78"/>
      <c r="E5" s="78"/>
      <c r="F5" s="78"/>
      <c r="G5" s="78"/>
      <c r="H5" s="78"/>
      <c r="I5" s="6"/>
      <c r="J5" s="78" t="s">
        <v>74</v>
      </c>
      <c r="K5" s="78"/>
      <c r="L5" s="78"/>
      <c r="M5" s="78"/>
      <c r="N5" s="78"/>
      <c r="O5" s="78"/>
      <c r="P5" s="78"/>
      <c r="Q5" s="78"/>
      <c r="R5" s="78"/>
    </row>
    <row r="6" spans="1:18" ht="15.75">
      <c r="A6" s="1"/>
      <c r="B6" s="1"/>
      <c r="C6" s="1"/>
      <c r="D6" s="1"/>
      <c r="E6" s="1"/>
      <c r="F6" s="1"/>
      <c r="G6" s="1"/>
      <c r="H6" s="1"/>
      <c r="I6" s="6"/>
      <c r="J6" s="5"/>
      <c r="K6" s="1"/>
      <c r="L6" s="79" t="s">
        <v>75</v>
      </c>
      <c r="M6" s="79"/>
      <c r="N6" s="79"/>
      <c r="O6" s="79"/>
      <c r="P6" s="79"/>
      <c r="Q6" s="79"/>
      <c r="R6" s="1"/>
    </row>
    <row r="7" spans="1:18" ht="72">
      <c r="A7" s="54" t="s">
        <v>209</v>
      </c>
      <c r="B7" s="8" t="s">
        <v>94</v>
      </c>
      <c r="C7" s="19" t="s">
        <v>95</v>
      </c>
      <c r="D7" s="20" t="s">
        <v>96</v>
      </c>
      <c r="E7" s="21" t="s">
        <v>97</v>
      </c>
      <c r="F7" s="20" t="s">
        <v>98</v>
      </c>
      <c r="G7" s="22" t="s">
        <v>99</v>
      </c>
      <c r="H7" s="22" t="s">
        <v>100</v>
      </c>
      <c r="I7" s="56"/>
      <c r="J7" s="54" t="s">
        <v>209</v>
      </c>
      <c r="K7" s="22" t="s">
        <v>107</v>
      </c>
      <c r="L7" s="22" t="s">
        <v>101</v>
      </c>
      <c r="M7" s="22" t="s">
        <v>102</v>
      </c>
      <c r="N7" s="22" t="s">
        <v>103</v>
      </c>
      <c r="O7" s="22" t="s">
        <v>108</v>
      </c>
      <c r="P7" s="22" t="s">
        <v>104</v>
      </c>
      <c r="Q7" s="22" t="s">
        <v>105</v>
      </c>
      <c r="R7" s="22" t="s">
        <v>106</v>
      </c>
    </row>
    <row r="8" spans="1:18" ht="15.75">
      <c r="A8" s="5"/>
      <c r="B8" s="5"/>
      <c r="C8" s="5"/>
      <c r="D8" s="5"/>
      <c r="E8" s="5"/>
      <c r="F8" s="5"/>
      <c r="G8" s="5"/>
      <c r="H8" s="5"/>
      <c r="I8" s="6"/>
      <c r="J8" s="5"/>
      <c r="K8" s="9"/>
      <c r="L8" s="5"/>
      <c r="M8" s="5"/>
      <c r="N8" s="10"/>
      <c r="O8" s="10"/>
      <c r="P8" s="10"/>
      <c r="Q8" s="10"/>
      <c r="R8" s="5"/>
    </row>
    <row r="9" spans="1:18" ht="15.75">
      <c r="A9" s="35" t="s">
        <v>0</v>
      </c>
      <c r="B9" s="32">
        <f aca="true" t="shared" si="0" ref="B9:H9">SUM(B12:B102)</f>
        <v>644557749</v>
      </c>
      <c r="C9" s="32">
        <f t="shared" si="0"/>
        <v>221326675</v>
      </c>
      <c r="D9" s="32">
        <f t="shared" si="0"/>
        <v>129270515</v>
      </c>
      <c r="E9" s="32">
        <f t="shared" si="0"/>
        <v>20447495</v>
      </c>
      <c r="F9" s="32">
        <f t="shared" si="0"/>
        <v>193792116</v>
      </c>
      <c r="G9" s="32">
        <f t="shared" si="0"/>
        <v>2565985</v>
      </c>
      <c r="H9" s="32">
        <f t="shared" si="0"/>
        <v>77154963</v>
      </c>
      <c r="J9" s="35" t="s">
        <v>0</v>
      </c>
      <c r="K9" s="24">
        <f aca="true" t="shared" si="1" ref="K9:R9">SUM(K12:K99)</f>
        <v>680486976</v>
      </c>
      <c r="L9" s="24">
        <f t="shared" si="1"/>
        <v>604190604</v>
      </c>
      <c r="M9" s="24">
        <f t="shared" si="1"/>
        <v>526659752</v>
      </c>
      <c r="N9" s="24">
        <f t="shared" si="1"/>
        <v>19393477</v>
      </c>
      <c r="O9" s="24">
        <f t="shared" si="1"/>
        <v>32630156</v>
      </c>
      <c r="P9" s="24">
        <f t="shared" si="1"/>
        <v>4225234</v>
      </c>
      <c r="Q9" s="24">
        <f t="shared" si="1"/>
        <v>19281985</v>
      </c>
      <c r="R9" s="24">
        <f t="shared" si="1"/>
        <v>76296372</v>
      </c>
    </row>
    <row r="10" spans="1:8" ht="15.75">
      <c r="A10" s="36"/>
      <c r="B10" s="36"/>
      <c r="C10" s="36"/>
      <c r="D10" s="36"/>
      <c r="E10" s="36"/>
      <c r="F10" s="36"/>
      <c r="G10" s="36"/>
      <c r="H10" s="36"/>
    </row>
    <row r="11" spans="1:18" ht="15.75">
      <c r="A11" s="44" t="s">
        <v>198</v>
      </c>
      <c r="B11" s="36"/>
      <c r="C11" s="37"/>
      <c r="D11" s="38"/>
      <c r="E11" s="38"/>
      <c r="F11" s="38"/>
      <c r="G11" s="36"/>
      <c r="H11" s="36"/>
      <c r="J11" s="44" t="s">
        <v>198</v>
      </c>
      <c r="K11" s="24"/>
      <c r="L11" s="24"/>
      <c r="M11" s="24"/>
      <c r="N11" s="24"/>
      <c r="O11" s="24"/>
      <c r="P11" s="24"/>
      <c r="Q11" s="24"/>
      <c r="R11" s="24"/>
    </row>
    <row r="12" spans="1:18" ht="15.75">
      <c r="A12" s="41" t="s">
        <v>110</v>
      </c>
      <c r="B12" s="39">
        <f aca="true" t="shared" si="2" ref="B12:B58">SUM(C12:H12)</f>
        <v>643670</v>
      </c>
      <c r="C12" s="46">
        <v>12824</v>
      </c>
      <c r="D12" s="46">
        <v>191224</v>
      </c>
      <c r="E12" s="46">
        <v>1221</v>
      </c>
      <c r="F12" s="46">
        <v>410048</v>
      </c>
      <c r="G12" s="46">
        <v>6210</v>
      </c>
      <c r="H12" s="46">
        <v>22143</v>
      </c>
      <c r="J12" s="41" t="s">
        <v>110</v>
      </c>
      <c r="K12" s="24">
        <f aca="true" t="shared" si="3" ref="K12:K56">+L12+R12</f>
        <v>676002</v>
      </c>
      <c r="L12" s="24">
        <f aca="true" t="shared" si="4" ref="L12:L56">SUM(M12:Q12)</f>
        <v>622753</v>
      </c>
      <c r="M12" s="24">
        <v>557931</v>
      </c>
      <c r="N12" s="24">
        <v>20030</v>
      </c>
      <c r="O12" s="24">
        <v>39164</v>
      </c>
      <c r="P12" s="31">
        <v>0</v>
      </c>
      <c r="Q12" s="24">
        <v>5628</v>
      </c>
      <c r="R12" s="24">
        <v>53249</v>
      </c>
    </row>
    <row r="13" spans="1:18" ht="15.75">
      <c r="A13" s="41" t="s">
        <v>111</v>
      </c>
      <c r="B13" s="39">
        <f t="shared" si="2"/>
        <v>250818</v>
      </c>
      <c r="C13" s="46">
        <v>3605</v>
      </c>
      <c r="D13" s="46">
        <v>66277</v>
      </c>
      <c r="E13" s="46">
        <v>558</v>
      </c>
      <c r="F13" s="46">
        <v>168422</v>
      </c>
      <c r="G13" s="46">
        <v>1848</v>
      </c>
      <c r="H13" s="46">
        <v>10108</v>
      </c>
      <c r="J13" s="41" t="s">
        <v>111</v>
      </c>
      <c r="K13" s="24">
        <f t="shared" si="3"/>
        <v>270608</v>
      </c>
      <c r="L13" s="24">
        <f t="shared" si="4"/>
        <v>237259</v>
      </c>
      <c r="M13" s="24">
        <v>236871</v>
      </c>
      <c r="N13" s="31">
        <v>0</v>
      </c>
      <c r="O13" s="31">
        <v>0</v>
      </c>
      <c r="P13" s="31">
        <v>0</v>
      </c>
      <c r="Q13" s="24">
        <v>388</v>
      </c>
      <c r="R13" s="24">
        <v>33349</v>
      </c>
    </row>
    <row r="14" spans="1:18" ht="15.75">
      <c r="A14" s="41" t="s">
        <v>112</v>
      </c>
      <c r="B14" s="39">
        <f t="shared" si="2"/>
        <v>950028</v>
      </c>
      <c r="C14" s="46">
        <v>138603</v>
      </c>
      <c r="D14" s="46">
        <v>56734</v>
      </c>
      <c r="E14" s="46">
        <v>144</v>
      </c>
      <c r="F14" s="46">
        <v>730040</v>
      </c>
      <c r="G14" s="46">
        <v>9819</v>
      </c>
      <c r="H14" s="46">
        <v>14688</v>
      </c>
      <c r="J14" s="41" t="s">
        <v>112</v>
      </c>
      <c r="K14" s="24">
        <f t="shared" si="3"/>
        <v>940129</v>
      </c>
      <c r="L14" s="24">
        <f t="shared" si="4"/>
        <v>824844</v>
      </c>
      <c r="M14" s="24">
        <v>822466</v>
      </c>
      <c r="N14" s="31">
        <v>0</v>
      </c>
      <c r="O14" s="31">
        <v>0</v>
      </c>
      <c r="P14" s="31">
        <v>0</v>
      </c>
      <c r="Q14" s="24">
        <v>2378</v>
      </c>
      <c r="R14" s="24">
        <v>115285</v>
      </c>
    </row>
    <row r="15" spans="1:18" ht="15.75">
      <c r="A15" s="41" t="s">
        <v>113</v>
      </c>
      <c r="B15" s="39">
        <f t="shared" si="2"/>
        <v>234419</v>
      </c>
      <c r="C15" s="46">
        <v>62574</v>
      </c>
      <c r="D15" s="46">
        <v>31533</v>
      </c>
      <c r="E15" s="46">
        <v>0</v>
      </c>
      <c r="F15" s="46">
        <v>137847</v>
      </c>
      <c r="G15" s="46">
        <v>785</v>
      </c>
      <c r="H15" s="46">
        <v>1680</v>
      </c>
      <c r="J15" s="41" t="s">
        <v>113</v>
      </c>
      <c r="K15" s="24">
        <f t="shared" si="3"/>
        <v>287670</v>
      </c>
      <c r="L15" s="24">
        <f t="shared" si="4"/>
        <v>248775</v>
      </c>
      <c r="M15" s="24">
        <v>246034</v>
      </c>
      <c r="N15" s="31">
        <v>0</v>
      </c>
      <c r="O15" s="31">
        <v>0</v>
      </c>
      <c r="P15" s="31">
        <v>0</v>
      </c>
      <c r="Q15" s="24">
        <v>2741</v>
      </c>
      <c r="R15" s="24">
        <v>38895</v>
      </c>
    </row>
    <row r="16" spans="1:18" ht="15.75">
      <c r="A16" s="41" t="s">
        <v>114</v>
      </c>
      <c r="B16" s="39">
        <f t="shared" si="2"/>
        <v>379391</v>
      </c>
      <c r="C16" s="46">
        <v>23941</v>
      </c>
      <c r="D16" s="46">
        <v>9299</v>
      </c>
      <c r="E16" s="46">
        <v>20000</v>
      </c>
      <c r="F16" s="46">
        <v>311922</v>
      </c>
      <c r="G16" s="46">
        <v>7786</v>
      </c>
      <c r="H16" s="46">
        <v>6443</v>
      </c>
      <c r="J16" s="41" t="s">
        <v>114</v>
      </c>
      <c r="K16" s="24">
        <f t="shared" si="3"/>
        <v>430422</v>
      </c>
      <c r="L16" s="24">
        <f t="shared" si="4"/>
        <v>386449</v>
      </c>
      <c r="M16" s="24">
        <v>384133</v>
      </c>
      <c r="N16" s="31">
        <v>0</v>
      </c>
      <c r="O16" s="31">
        <v>0</v>
      </c>
      <c r="P16" s="31">
        <v>0</v>
      </c>
      <c r="Q16" s="24">
        <v>2316</v>
      </c>
      <c r="R16" s="24">
        <v>43973</v>
      </c>
    </row>
    <row r="17" spans="1:18" ht="15.75">
      <c r="A17" s="41" t="s">
        <v>115</v>
      </c>
      <c r="B17" s="39">
        <f t="shared" si="2"/>
        <v>171686</v>
      </c>
      <c r="C17" s="46">
        <v>19377</v>
      </c>
      <c r="D17" s="46">
        <v>27377</v>
      </c>
      <c r="E17" s="46">
        <v>8600</v>
      </c>
      <c r="F17" s="46">
        <v>106410</v>
      </c>
      <c r="G17" s="46">
        <v>1225</v>
      </c>
      <c r="H17" s="46">
        <v>8697</v>
      </c>
      <c r="J17" s="41" t="s">
        <v>115</v>
      </c>
      <c r="K17" s="24">
        <f t="shared" si="3"/>
        <v>153774</v>
      </c>
      <c r="L17" s="24">
        <f t="shared" si="4"/>
        <v>130412</v>
      </c>
      <c r="M17" s="24">
        <v>126632</v>
      </c>
      <c r="N17" s="31">
        <v>0</v>
      </c>
      <c r="O17" s="24">
        <v>2000</v>
      </c>
      <c r="P17" s="31">
        <v>0</v>
      </c>
      <c r="Q17" s="24">
        <v>1780</v>
      </c>
      <c r="R17" s="24">
        <v>23362</v>
      </c>
    </row>
    <row r="18" spans="1:18" ht="15.75">
      <c r="A18" s="41" t="s">
        <v>116</v>
      </c>
      <c r="B18" s="39">
        <f t="shared" si="2"/>
        <v>254380</v>
      </c>
      <c r="C18" s="46">
        <v>6201</v>
      </c>
      <c r="D18" s="46">
        <v>49527</v>
      </c>
      <c r="E18" s="46">
        <v>0</v>
      </c>
      <c r="F18" s="46">
        <v>184851</v>
      </c>
      <c r="G18" s="46">
        <v>4301</v>
      </c>
      <c r="H18" s="46">
        <v>9500</v>
      </c>
      <c r="J18" s="41" t="s">
        <v>160</v>
      </c>
      <c r="K18" s="24">
        <f t="shared" si="3"/>
        <v>5202709</v>
      </c>
      <c r="L18" s="24">
        <f t="shared" si="4"/>
        <v>4659537</v>
      </c>
      <c r="M18" s="24">
        <v>4401029</v>
      </c>
      <c r="N18" s="31">
        <v>0</v>
      </c>
      <c r="O18" s="24">
        <v>24340</v>
      </c>
      <c r="P18" s="24">
        <v>90000</v>
      </c>
      <c r="Q18" s="24">
        <v>144168</v>
      </c>
      <c r="R18" s="24">
        <v>543172</v>
      </c>
    </row>
    <row r="19" spans="1:18" ht="15.75">
      <c r="A19" s="41" t="s">
        <v>117</v>
      </c>
      <c r="B19" s="39">
        <f t="shared" si="2"/>
        <v>16248</v>
      </c>
      <c r="C19" s="46">
        <v>2623</v>
      </c>
      <c r="D19" s="46">
        <v>4886</v>
      </c>
      <c r="E19" s="46">
        <v>0</v>
      </c>
      <c r="F19" s="46">
        <v>7776</v>
      </c>
      <c r="G19" s="46">
        <v>311</v>
      </c>
      <c r="H19" s="46">
        <v>652</v>
      </c>
      <c r="J19" s="41" t="s">
        <v>116</v>
      </c>
      <c r="K19" s="24">
        <f t="shared" si="3"/>
        <v>268336</v>
      </c>
      <c r="L19" s="24">
        <f t="shared" si="4"/>
        <v>241872</v>
      </c>
      <c r="M19" s="24">
        <v>229788</v>
      </c>
      <c r="N19" s="31">
        <v>0</v>
      </c>
      <c r="O19" s="24">
        <v>8525</v>
      </c>
      <c r="P19" s="31">
        <v>0</v>
      </c>
      <c r="Q19" s="24">
        <v>3559</v>
      </c>
      <c r="R19" s="24">
        <v>26464</v>
      </c>
    </row>
    <row r="20" spans="1:18" ht="15.75">
      <c r="A20" s="41" t="s">
        <v>118</v>
      </c>
      <c r="B20" s="39">
        <f t="shared" si="2"/>
        <v>89041</v>
      </c>
      <c r="C20" s="46">
        <v>5641</v>
      </c>
      <c r="D20" s="46">
        <v>18588</v>
      </c>
      <c r="E20" s="46">
        <v>52</v>
      </c>
      <c r="F20" s="46">
        <v>60591</v>
      </c>
      <c r="G20" s="46">
        <v>2593</v>
      </c>
      <c r="H20" s="46">
        <v>1576</v>
      </c>
      <c r="J20" s="41" t="s">
        <v>117</v>
      </c>
      <c r="K20" s="24">
        <f t="shared" si="3"/>
        <v>16784</v>
      </c>
      <c r="L20" s="24">
        <f t="shared" si="4"/>
        <v>15210</v>
      </c>
      <c r="M20" s="24">
        <v>15206</v>
      </c>
      <c r="N20" s="31">
        <v>0</v>
      </c>
      <c r="O20" s="31">
        <v>0</v>
      </c>
      <c r="P20" s="31">
        <v>0</v>
      </c>
      <c r="Q20" s="24">
        <v>4</v>
      </c>
      <c r="R20" s="24">
        <v>1574</v>
      </c>
    </row>
    <row r="21" spans="1:18" ht="15.75">
      <c r="A21" s="41" t="s">
        <v>119</v>
      </c>
      <c r="B21" s="39">
        <f t="shared" si="2"/>
        <v>56186</v>
      </c>
      <c r="C21" s="46">
        <v>11847</v>
      </c>
      <c r="D21" s="46">
        <v>27516</v>
      </c>
      <c r="E21" s="46">
        <v>16709</v>
      </c>
      <c r="F21" s="46">
        <v>0</v>
      </c>
      <c r="G21" s="46">
        <v>0</v>
      </c>
      <c r="H21" s="46">
        <v>114</v>
      </c>
      <c r="J21" s="41" t="s">
        <v>118</v>
      </c>
      <c r="K21" s="24">
        <f t="shared" si="3"/>
        <v>91951</v>
      </c>
      <c r="L21" s="24">
        <f t="shared" si="4"/>
        <v>83833</v>
      </c>
      <c r="M21" s="24">
        <v>83695</v>
      </c>
      <c r="N21" s="31">
        <v>0</v>
      </c>
      <c r="O21" s="31">
        <v>0</v>
      </c>
      <c r="P21" s="31">
        <v>0</v>
      </c>
      <c r="Q21" s="24">
        <v>138</v>
      </c>
      <c r="R21" s="24">
        <v>8118</v>
      </c>
    </row>
    <row r="22" spans="1:18" ht="15.75">
      <c r="A22" s="41" t="s">
        <v>120</v>
      </c>
      <c r="B22" s="39">
        <f t="shared" si="2"/>
        <v>4686</v>
      </c>
      <c r="C22" s="46">
        <v>3236</v>
      </c>
      <c r="D22" s="46">
        <v>0</v>
      </c>
      <c r="E22" s="46">
        <v>0</v>
      </c>
      <c r="F22" s="46">
        <v>0</v>
      </c>
      <c r="G22" s="46">
        <v>0</v>
      </c>
      <c r="H22" s="46">
        <v>1450</v>
      </c>
      <c r="J22" s="41" t="s">
        <v>121</v>
      </c>
      <c r="K22" s="24">
        <f t="shared" si="3"/>
        <v>412945</v>
      </c>
      <c r="L22" s="24">
        <f t="shared" si="4"/>
        <v>382048</v>
      </c>
      <c r="M22" s="24">
        <v>379719</v>
      </c>
      <c r="N22" s="31">
        <v>0</v>
      </c>
      <c r="O22" s="31">
        <v>0</v>
      </c>
      <c r="P22" s="24">
        <v>1800</v>
      </c>
      <c r="Q22" s="24">
        <v>529</v>
      </c>
      <c r="R22" s="24">
        <v>30897</v>
      </c>
    </row>
    <row r="23" spans="1:18" ht="15.75">
      <c r="A23" s="41" t="s">
        <v>121</v>
      </c>
      <c r="B23" s="39">
        <f t="shared" si="2"/>
        <v>396060</v>
      </c>
      <c r="C23" s="46">
        <v>8399</v>
      </c>
      <c r="D23" s="46">
        <v>180043</v>
      </c>
      <c r="E23" s="46">
        <v>0</v>
      </c>
      <c r="F23" s="46">
        <v>195843</v>
      </c>
      <c r="G23" s="46">
        <v>3026</v>
      </c>
      <c r="H23" s="46">
        <v>8749</v>
      </c>
      <c r="J23" s="41" t="s">
        <v>122</v>
      </c>
      <c r="K23" s="24">
        <f t="shared" si="3"/>
        <v>195734</v>
      </c>
      <c r="L23" s="24">
        <f t="shared" si="4"/>
        <v>178438</v>
      </c>
      <c r="M23" s="24">
        <v>174420</v>
      </c>
      <c r="N23" s="31">
        <v>0</v>
      </c>
      <c r="O23" s="31">
        <v>0</v>
      </c>
      <c r="P23" s="31">
        <v>0</v>
      </c>
      <c r="Q23" s="24">
        <v>4018</v>
      </c>
      <c r="R23" s="24">
        <v>17296</v>
      </c>
    </row>
    <row r="24" spans="1:18" ht="15.75">
      <c r="A24" s="41" t="s">
        <v>122</v>
      </c>
      <c r="B24" s="39">
        <f t="shared" si="2"/>
        <v>189478</v>
      </c>
      <c r="C24" s="46">
        <v>12661</v>
      </c>
      <c r="D24" s="46">
        <v>48619</v>
      </c>
      <c r="E24" s="46">
        <v>3000</v>
      </c>
      <c r="F24" s="46">
        <v>109532</v>
      </c>
      <c r="G24" s="46">
        <v>6157</v>
      </c>
      <c r="H24" s="46">
        <v>9509</v>
      </c>
      <c r="J24" s="41" t="s">
        <v>123</v>
      </c>
      <c r="K24" s="24">
        <f t="shared" si="3"/>
        <v>54349</v>
      </c>
      <c r="L24" s="24">
        <f t="shared" si="4"/>
        <v>48661</v>
      </c>
      <c r="M24" s="24">
        <v>48356</v>
      </c>
      <c r="N24" s="31">
        <v>0</v>
      </c>
      <c r="O24" s="31">
        <v>0</v>
      </c>
      <c r="P24" s="31">
        <v>0</v>
      </c>
      <c r="Q24" s="24">
        <v>305</v>
      </c>
      <c r="R24" s="24">
        <v>5688</v>
      </c>
    </row>
    <row r="25" spans="1:18" ht="15.75">
      <c r="A25" s="41" t="s">
        <v>123</v>
      </c>
      <c r="B25" s="39">
        <f t="shared" si="2"/>
        <v>58119</v>
      </c>
      <c r="C25" s="46">
        <v>4157</v>
      </c>
      <c r="D25" s="46">
        <v>17516</v>
      </c>
      <c r="E25" s="46">
        <v>4500</v>
      </c>
      <c r="F25" s="46">
        <v>30082</v>
      </c>
      <c r="G25" s="46">
        <v>1079</v>
      </c>
      <c r="H25" s="46">
        <v>785</v>
      </c>
      <c r="J25" s="41" t="s">
        <v>124</v>
      </c>
      <c r="K25" s="24">
        <f t="shared" si="3"/>
        <v>525801</v>
      </c>
      <c r="L25" s="24">
        <f t="shared" si="4"/>
        <v>483406</v>
      </c>
      <c r="M25" s="24">
        <v>442363</v>
      </c>
      <c r="N25" s="24">
        <v>19000</v>
      </c>
      <c r="O25" s="31">
        <v>20000</v>
      </c>
      <c r="P25" s="31">
        <v>0</v>
      </c>
      <c r="Q25" s="24">
        <v>2043</v>
      </c>
      <c r="R25" s="24">
        <v>42395</v>
      </c>
    </row>
    <row r="26" spans="1:18" ht="15.75">
      <c r="A26" s="41" t="s">
        <v>124</v>
      </c>
      <c r="B26" s="39">
        <f t="shared" si="2"/>
        <v>514970</v>
      </c>
      <c r="C26" s="46">
        <v>18665</v>
      </c>
      <c r="D26" s="46">
        <v>170643</v>
      </c>
      <c r="E26" s="46">
        <v>0</v>
      </c>
      <c r="F26" s="46">
        <v>313609</v>
      </c>
      <c r="G26" s="46">
        <v>568</v>
      </c>
      <c r="H26" s="46">
        <v>11485</v>
      </c>
      <c r="J26" s="41" t="s">
        <v>125</v>
      </c>
      <c r="K26" s="24">
        <f t="shared" si="3"/>
        <v>3619</v>
      </c>
      <c r="L26" s="24">
        <f t="shared" si="4"/>
        <v>550</v>
      </c>
      <c r="M26" s="31">
        <v>500</v>
      </c>
      <c r="N26" s="31">
        <v>0</v>
      </c>
      <c r="O26" s="31">
        <v>0</v>
      </c>
      <c r="P26" s="31">
        <v>0</v>
      </c>
      <c r="Q26" s="24">
        <v>50</v>
      </c>
      <c r="R26" s="24">
        <v>3069</v>
      </c>
    </row>
    <row r="27" spans="1:18" ht="15.75">
      <c r="A27" s="41" t="s">
        <v>125</v>
      </c>
      <c r="B27" s="39">
        <f t="shared" si="2"/>
        <v>3650</v>
      </c>
      <c r="C27" s="46">
        <v>3637</v>
      </c>
      <c r="D27" s="46">
        <v>0</v>
      </c>
      <c r="E27" s="46">
        <v>0</v>
      </c>
      <c r="F27" s="46">
        <v>0</v>
      </c>
      <c r="G27" s="46">
        <v>0</v>
      </c>
      <c r="H27" s="46">
        <v>13</v>
      </c>
      <c r="J27" s="41" t="s">
        <v>126</v>
      </c>
      <c r="K27" s="24">
        <f t="shared" si="3"/>
        <v>185526</v>
      </c>
      <c r="L27" s="24">
        <f t="shared" si="4"/>
        <v>170390</v>
      </c>
      <c r="M27" s="24">
        <v>150632</v>
      </c>
      <c r="N27" s="31">
        <v>0</v>
      </c>
      <c r="O27" s="24">
        <v>19000</v>
      </c>
      <c r="P27" s="31">
        <v>0</v>
      </c>
      <c r="Q27" s="24">
        <v>758</v>
      </c>
      <c r="R27" s="24">
        <v>15136</v>
      </c>
    </row>
    <row r="28" spans="1:18" ht="15.75">
      <c r="A28" s="41" t="s">
        <v>126</v>
      </c>
      <c r="B28" s="39">
        <f t="shared" si="2"/>
        <v>149078</v>
      </c>
      <c r="C28" s="46">
        <v>4298</v>
      </c>
      <c r="D28" s="46">
        <v>19953</v>
      </c>
      <c r="E28" s="46">
        <v>0</v>
      </c>
      <c r="F28" s="46">
        <v>119234</v>
      </c>
      <c r="G28" s="46">
        <v>2285</v>
      </c>
      <c r="H28" s="46">
        <v>3308</v>
      </c>
      <c r="J28" s="41" t="s">
        <v>127</v>
      </c>
      <c r="K28" s="24">
        <f t="shared" si="3"/>
        <v>575791</v>
      </c>
      <c r="L28" s="24">
        <f t="shared" si="4"/>
        <v>502865</v>
      </c>
      <c r="M28" s="24">
        <v>436509</v>
      </c>
      <c r="N28" s="31">
        <v>0</v>
      </c>
      <c r="O28" s="24">
        <v>61000</v>
      </c>
      <c r="P28" s="31">
        <v>0</v>
      </c>
      <c r="Q28" s="24">
        <v>5356</v>
      </c>
      <c r="R28" s="24">
        <v>72926</v>
      </c>
    </row>
    <row r="29" spans="1:18" ht="15.75">
      <c r="A29" s="41" t="s">
        <v>127</v>
      </c>
      <c r="B29" s="39">
        <f t="shared" si="2"/>
        <v>551495</v>
      </c>
      <c r="C29" s="46">
        <v>64171</v>
      </c>
      <c r="D29" s="46">
        <v>93545</v>
      </c>
      <c r="E29" s="46">
        <v>0</v>
      </c>
      <c r="F29" s="46">
        <v>354637</v>
      </c>
      <c r="G29" s="46">
        <v>17507</v>
      </c>
      <c r="H29" s="46">
        <v>21635</v>
      </c>
      <c r="J29" s="41" t="s">
        <v>129</v>
      </c>
      <c r="K29" s="24">
        <f t="shared" si="3"/>
        <v>415140</v>
      </c>
      <c r="L29" s="24">
        <f t="shared" si="4"/>
        <v>379848</v>
      </c>
      <c r="M29" s="24">
        <v>359255</v>
      </c>
      <c r="N29" s="31">
        <v>0</v>
      </c>
      <c r="O29" s="31">
        <v>18000</v>
      </c>
      <c r="P29" s="31">
        <v>0</v>
      </c>
      <c r="Q29" s="24">
        <v>2593</v>
      </c>
      <c r="R29" s="24">
        <v>35292</v>
      </c>
    </row>
    <row r="30" spans="1:18" ht="15.75">
      <c r="A30" s="41" t="s">
        <v>128</v>
      </c>
      <c r="B30" s="39">
        <f t="shared" si="2"/>
        <v>4725183</v>
      </c>
      <c r="C30" s="46">
        <v>33083</v>
      </c>
      <c r="D30" s="46">
        <v>980220</v>
      </c>
      <c r="E30" s="46">
        <v>0</v>
      </c>
      <c r="F30" s="46">
        <v>3402827</v>
      </c>
      <c r="G30" s="46">
        <v>20356</v>
      </c>
      <c r="H30" s="46">
        <v>288697</v>
      </c>
      <c r="J30" s="41" t="s">
        <v>130</v>
      </c>
      <c r="K30" s="24">
        <f t="shared" si="3"/>
        <v>123690</v>
      </c>
      <c r="L30" s="24">
        <f t="shared" si="4"/>
        <v>105942</v>
      </c>
      <c r="M30" s="24">
        <v>105599</v>
      </c>
      <c r="N30" s="31">
        <v>0</v>
      </c>
      <c r="O30" s="31">
        <v>0</v>
      </c>
      <c r="P30" s="31">
        <v>0</v>
      </c>
      <c r="Q30" s="24">
        <v>343</v>
      </c>
      <c r="R30" s="24">
        <v>17748</v>
      </c>
    </row>
    <row r="31" spans="1:18" ht="15.75">
      <c r="A31" s="41" t="s">
        <v>129</v>
      </c>
      <c r="B31" s="39">
        <f t="shared" si="2"/>
        <v>377819</v>
      </c>
      <c r="C31" s="46">
        <v>23416</v>
      </c>
      <c r="D31" s="46">
        <v>117708</v>
      </c>
      <c r="E31" s="46">
        <v>0</v>
      </c>
      <c r="F31" s="46">
        <v>231256</v>
      </c>
      <c r="G31" s="46">
        <v>778</v>
      </c>
      <c r="H31" s="46">
        <v>4661</v>
      </c>
      <c r="J31" s="41" t="s">
        <v>131</v>
      </c>
      <c r="K31" s="24">
        <f t="shared" si="3"/>
        <v>323851</v>
      </c>
      <c r="L31" s="24">
        <f t="shared" si="4"/>
        <v>295377</v>
      </c>
      <c r="M31" s="24">
        <v>294901</v>
      </c>
      <c r="N31" s="31">
        <v>0</v>
      </c>
      <c r="O31" s="31">
        <v>0</v>
      </c>
      <c r="P31" s="31">
        <v>0</v>
      </c>
      <c r="Q31" s="24">
        <v>476</v>
      </c>
      <c r="R31" s="24">
        <v>28474</v>
      </c>
    </row>
    <row r="32" spans="1:18" ht="15.75">
      <c r="A32" s="41" t="s">
        <v>130</v>
      </c>
      <c r="B32" s="39">
        <f t="shared" si="2"/>
        <v>119655</v>
      </c>
      <c r="C32" s="46">
        <v>9152</v>
      </c>
      <c r="D32" s="46">
        <v>9233</v>
      </c>
      <c r="E32" s="46">
        <v>0</v>
      </c>
      <c r="F32" s="46">
        <v>98157</v>
      </c>
      <c r="G32" s="46">
        <v>174</v>
      </c>
      <c r="H32" s="46">
        <v>2939</v>
      </c>
      <c r="J32" s="41" t="s">
        <v>132</v>
      </c>
      <c r="K32" s="24">
        <f t="shared" si="3"/>
        <v>217441</v>
      </c>
      <c r="L32" s="24">
        <f t="shared" si="4"/>
        <v>198683</v>
      </c>
      <c r="M32" s="24">
        <v>158450</v>
      </c>
      <c r="N32" s="31">
        <v>0</v>
      </c>
      <c r="O32" s="31">
        <v>40061</v>
      </c>
      <c r="P32" s="31">
        <v>0</v>
      </c>
      <c r="Q32" s="24">
        <v>172</v>
      </c>
      <c r="R32" s="24">
        <v>18758</v>
      </c>
    </row>
    <row r="33" spans="1:18" ht="15.75">
      <c r="A33" s="41" t="s">
        <v>131</v>
      </c>
      <c r="B33" s="39">
        <f t="shared" si="2"/>
        <v>244136</v>
      </c>
      <c r="C33" s="46">
        <v>28067</v>
      </c>
      <c r="D33" s="46">
        <v>47860</v>
      </c>
      <c r="E33" s="46">
        <v>858</v>
      </c>
      <c r="F33" s="46">
        <v>162801</v>
      </c>
      <c r="G33" s="46">
        <v>1944</v>
      </c>
      <c r="H33" s="46">
        <v>2606</v>
      </c>
      <c r="J33" s="41" t="s">
        <v>133</v>
      </c>
      <c r="K33" s="24">
        <f t="shared" si="3"/>
        <v>169021</v>
      </c>
      <c r="L33" s="24">
        <f t="shared" si="4"/>
        <v>145481</v>
      </c>
      <c r="M33" s="24">
        <v>145239</v>
      </c>
      <c r="N33" s="31">
        <v>0</v>
      </c>
      <c r="O33" s="31">
        <v>0</v>
      </c>
      <c r="P33" s="31">
        <v>0</v>
      </c>
      <c r="Q33" s="24">
        <v>242</v>
      </c>
      <c r="R33" s="24">
        <v>23540</v>
      </c>
    </row>
    <row r="34" spans="1:18" ht="15.75">
      <c r="A34" s="41" t="s">
        <v>132</v>
      </c>
      <c r="B34" s="39">
        <f t="shared" si="2"/>
        <v>190613</v>
      </c>
      <c r="C34" s="46">
        <v>1626</v>
      </c>
      <c r="D34" s="46">
        <v>188260</v>
      </c>
      <c r="E34" s="46">
        <v>0</v>
      </c>
      <c r="F34" s="46">
        <v>0</v>
      </c>
      <c r="G34" s="46">
        <v>0</v>
      </c>
      <c r="H34" s="46">
        <v>727</v>
      </c>
      <c r="J34" s="41" t="s">
        <v>134</v>
      </c>
      <c r="K34" s="24">
        <f t="shared" si="3"/>
        <v>1698000</v>
      </c>
      <c r="L34" s="24">
        <f t="shared" si="4"/>
        <v>1584565</v>
      </c>
      <c r="M34" s="24">
        <v>1471761</v>
      </c>
      <c r="N34" s="24">
        <v>10000</v>
      </c>
      <c r="O34" s="24">
        <v>100000</v>
      </c>
      <c r="P34" s="31">
        <v>0</v>
      </c>
      <c r="Q34" s="24">
        <v>2804</v>
      </c>
      <c r="R34" s="24">
        <v>113435</v>
      </c>
    </row>
    <row r="35" spans="1:18" ht="15.75">
      <c r="A35" s="41" t="s">
        <v>133</v>
      </c>
      <c r="B35" s="39">
        <f t="shared" si="2"/>
        <v>120972</v>
      </c>
      <c r="C35" s="46">
        <v>13915</v>
      </c>
      <c r="D35" s="46">
        <v>23</v>
      </c>
      <c r="E35" s="46">
        <v>7293</v>
      </c>
      <c r="F35" s="46">
        <v>95903</v>
      </c>
      <c r="G35" s="46">
        <v>3357</v>
      </c>
      <c r="H35" s="46">
        <v>481</v>
      </c>
      <c r="J35" s="41" t="s">
        <v>135</v>
      </c>
      <c r="K35" s="24">
        <f t="shared" si="3"/>
        <v>435786</v>
      </c>
      <c r="L35" s="24">
        <f t="shared" si="4"/>
        <v>384762</v>
      </c>
      <c r="M35" s="24">
        <v>378599</v>
      </c>
      <c r="N35" s="31">
        <v>0</v>
      </c>
      <c r="O35" s="31">
        <v>0</v>
      </c>
      <c r="P35" s="31">
        <v>0</v>
      </c>
      <c r="Q35" s="24">
        <v>6163</v>
      </c>
      <c r="R35" s="24">
        <v>51024</v>
      </c>
    </row>
    <row r="36" spans="1:18" ht="15.75">
      <c r="A36" s="41" t="s">
        <v>134</v>
      </c>
      <c r="B36" s="39">
        <f t="shared" si="2"/>
        <v>1452699</v>
      </c>
      <c r="C36" s="46">
        <v>547348</v>
      </c>
      <c r="D36" s="46">
        <v>352406</v>
      </c>
      <c r="E36" s="46">
        <v>0</v>
      </c>
      <c r="F36" s="46">
        <v>537208</v>
      </c>
      <c r="G36" s="46">
        <v>3622</v>
      </c>
      <c r="H36" s="46">
        <v>12115</v>
      </c>
      <c r="J36" s="41" t="s">
        <v>136</v>
      </c>
      <c r="K36" s="24">
        <f t="shared" si="3"/>
        <v>1048508</v>
      </c>
      <c r="L36" s="24">
        <f t="shared" si="4"/>
        <v>931540</v>
      </c>
      <c r="M36" s="24">
        <v>822437</v>
      </c>
      <c r="N36" s="31">
        <v>0</v>
      </c>
      <c r="O36" s="31">
        <v>101600</v>
      </c>
      <c r="P36" s="31">
        <v>0</v>
      </c>
      <c r="Q36" s="24">
        <v>7503</v>
      </c>
      <c r="R36" s="24">
        <v>116968</v>
      </c>
    </row>
    <row r="37" spans="1:18" ht="15.75">
      <c r="A37" s="41" t="s">
        <v>135</v>
      </c>
      <c r="B37" s="39">
        <f t="shared" si="2"/>
        <v>429804</v>
      </c>
      <c r="C37" s="46">
        <v>19621</v>
      </c>
      <c r="D37" s="46">
        <v>110325</v>
      </c>
      <c r="E37" s="46">
        <v>0</v>
      </c>
      <c r="F37" s="46">
        <v>269132</v>
      </c>
      <c r="G37" s="46">
        <v>3682</v>
      </c>
      <c r="H37" s="46">
        <v>27044</v>
      </c>
      <c r="J37" s="41" t="s">
        <v>172</v>
      </c>
      <c r="K37" s="24">
        <f>+L37+R37</f>
        <v>766506</v>
      </c>
      <c r="L37" s="24">
        <f>SUM(M37:Q37)</f>
        <v>687563</v>
      </c>
      <c r="M37" s="24">
        <v>618174</v>
      </c>
      <c r="N37" s="31">
        <v>0</v>
      </c>
      <c r="O37" s="31">
        <v>63923</v>
      </c>
      <c r="P37" s="31">
        <v>0</v>
      </c>
      <c r="Q37" s="24">
        <v>5466</v>
      </c>
      <c r="R37" s="24">
        <v>78943</v>
      </c>
    </row>
    <row r="38" spans="1:18" ht="15.75">
      <c r="A38" s="41" t="s">
        <v>136</v>
      </c>
      <c r="B38" s="39">
        <f t="shared" si="2"/>
        <v>990218</v>
      </c>
      <c r="C38" s="46">
        <v>13071</v>
      </c>
      <c r="D38" s="46">
        <v>271177</v>
      </c>
      <c r="E38" s="46">
        <v>0</v>
      </c>
      <c r="F38" s="46">
        <v>634747</v>
      </c>
      <c r="G38" s="46">
        <v>16021</v>
      </c>
      <c r="H38" s="46">
        <v>55202</v>
      </c>
      <c r="J38" s="41" t="s">
        <v>137</v>
      </c>
      <c r="K38" s="24">
        <f t="shared" si="3"/>
        <v>4349529</v>
      </c>
      <c r="L38" s="24">
        <f t="shared" si="4"/>
        <v>3760543</v>
      </c>
      <c r="M38" s="24">
        <v>2635479</v>
      </c>
      <c r="N38" s="31">
        <v>75000</v>
      </c>
      <c r="O38" s="24">
        <v>1042252</v>
      </c>
      <c r="P38" s="31">
        <v>0</v>
      </c>
      <c r="Q38" s="24">
        <v>7812</v>
      </c>
      <c r="R38" s="24">
        <v>588986</v>
      </c>
    </row>
    <row r="39" spans="1:18" ht="15.75">
      <c r="A39" s="41" t="s">
        <v>137</v>
      </c>
      <c r="B39" s="39">
        <f t="shared" si="2"/>
        <v>3684485</v>
      </c>
      <c r="C39" s="46">
        <v>190300</v>
      </c>
      <c r="D39" s="46">
        <v>874095</v>
      </c>
      <c r="E39" s="46">
        <v>1564</v>
      </c>
      <c r="F39" s="46">
        <v>2245566</v>
      </c>
      <c r="G39" s="46">
        <v>25648</v>
      </c>
      <c r="H39" s="46">
        <v>347312</v>
      </c>
      <c r="J39" s="41" t="s">
        <v>138</v>
      </c>
      <c r="K39" s="24">
        <f t="shared" si="3"/>
        <v>201343</v>
      </c>
      <c r="L39" s="24">
        <f t="shared" si="4"/>
        <v>173663</v>
      </c>
      <c r="M39" s="24">
        <v>164075</v>
      </c>
      <c r="N39" s="31">
        <v>0</v>
      </c>
      <c r="O39" s="31">
        <v>0</v>
      </c>
      <c r="P39" s="31">
        <v>0</v>
      </c>
      <c r="Q39" s="24">
        <v>9588</v>
      </c>
      <c r="R39" s="24">
        <v>27680</v>
      </c>
    </row>
    <row r="40" spans="1:18" ht="15.75">
      <c r="A40" s="41" t="s">
        <v>138</v>
      </c>
      <c r="B40" s="39">
        <f t="shared" si="2"/>
        <v>182349</v>
      </c>
      <c r="C40" s="46">
        <v>54745</v>
      </c>
      <c r="D40" s="46">
        <v>294</v>
      </c>
      <c r="E40" s="46">
        <v>0</v>
      </c>
      <c r="F40" s="46">
        <v>120757</v>
      </c>
      <c r="G40" s="46">
        <v>1160</v>
      </c>
      <c r="H40" s="46">
        <v>5393</v>
      </c>
      <c r="J40" s="41" t="s">
        <v>139</v>
      </c>
      <c r="K40" s="24">
        <f t="shared" si="3"/>
        <v>71622</v>
      </c>
      <c r="L40" s="24">
        <f t="shared" si="4"/>
        <v>63773</v>
      </c>
      <c r="M40" s="24">
        <v>63476</v>
      </c>
      <c r="N40" s="31">
        <v>0</v>
      </c>
      <c r="O40" s="31">
        <v>0</v>
      </c>
      <c r="P40" s="31">
        <v>0</v>
      </c>
      <c r="Q40" s="24">
        <v>297</v>
      </c>
      <c r="R40" s="24">
        <v>7849</v>
      </c>
    </row>
    <row r="41" spans="1:18" ht="15.75">
      <c r="A41" s="41" t="s">
        <v>139</v>
      </c>
      <c r="B41" s="39">
        <f t="shared" si="2"/>
        <v>61384</v>
      </c>
      <c r="C41" s="46">
        <v>2486</v>
      </c>
      <c r="D41" s="46">
        <v>57694</v>
      </c>
      <c r="E41" s="46">
        <v>0</v>
      </c>
      <c r="F41" s="46">
        <v>0</v>
      </c>
      <c r="G41" s="46">
        <v>0</v>
      </c>
      <c r="H41" s="46">
        <v>1204</v>
      </c>
      <c r="J41" s="41" t="s">
        <v>140</v>
      </c>
      <c r="K41" s="24">
        <f t="shared" si="3"/>
        <v>34872</v>
      </c>
      <c r="L41" s="24">
        <f t="shared" si="4"/>
        <v>27316</v>
      </c>
      <c r="M41" s="24">
        <v>27250</v>
      </c>
      <c r="N41" s="31">
        <v>0</v>
      </c>
      <c r="O41" s="31">
        <v>0</v>
      </c>
      <c r="P41" s="31">
        <v>0</v>
      </c>
      <c r="Q41" s="24">
        <v>66</v>
      </c>
      <c r="R41" s="24">
        <v>7556</v>
      </c>
    </row>
    <row r="42" spans="1:18" ht="15.75">
      <c r="A42" s="41" t="s">
        <v>140</v>
      </c>
      <c r="B42" s="39">
        <f t="shared" si="2"/>
        <v>34275</v>
      </c>
      <c r="C42" s="46">
        <v>4131</v>
      </c>
      <c r="D42" s="46">
        <v>29905</v>
      </c>
      <c r="E42" s="46">
        <v>154</v>
      </c>
      <c r="F42" s="46">
        <v>0</v>
      </c>
      <c r="G42" s="46">
        <v>0</v>
      </c>
      <c r="H42" s="46">
        <v>85</v>
      </c>
      <c r="J42" s="41" t="s">
        <v>141</v>
      </c>
      <c r="K42" s="24">
        <f t="shared" si="3"/>
        <v>67513</v>
      </c>
      <c r="L42" s="24">
        <f t="shared" si="4"/>
        <v>62387</v>
      </c>
      <c r="M42" s="24">
        <v>62283</v>
      </c>
      <c r="N42" s="31">
        <v>0</v>
      </c>
      <c r="O42" s="31">
        <v>0</v>
      </c>
      <c r="P42" s="31">
        <v>0</v>
      </c>
      <c r="Q42" s="24">
        <v>104</v>
      </c>
      <c r="R42" s="24">
        <v>5126</v>
      </c>
    </row>
    <row r="43" spans="1:18" ht="15.75">
      <c r="A43" s="41" t="s">
        <v>141</v>
      </c>
      <c r="B43" s="39">
        <f t="shared" si="2"/>
        <v>59927</v>
      </c>
      <c r="C43" s="46">
        <v>11366</v>
      </c>
      <c r="D43" s="46">
        <v>48441</v>
      </c>
      <c r="E43" s="46">
        <v>17</v>
      </c>
      <c r="F43" s="46">
        <v>0</v>
      </c>
      <c r="G43" s="46">
        <v>0</v>
      </c>
      <c r="H43" s="46">
        <v>103</v>
      </c>
      <c r="J43" s="41" t="s">
        <v>143</v>
      </c>
      <c r="K43" s="24">
        <f t="shared" si="3"/>
        <v>122263</v>
      </c>
      <c r="L43" s="24">
        <f t="shared" si="4"/>
        <v>109696</v>
      </c>
      <c r="M43" s="24">
        <v>108931</v>
      </c>
      <c r="N43" s="31">
        <v>0</v>
      </c>
      <c r="O43" s="31">
        <v>0</v>
      </c>
      <c r="P43" s="31">
        <v>0</v>
      </c>
      <c r="Q43" s="24">
        <v>765</v>
      </c>
      <c r="R43" s="24">
        <v>12567</v>
      </c>
    </row>
    <row r="44" spans="1:18" ht="15.75">
      <c r="A44" s="41" t="s">
        <v>142</v>
      </c>
      <c r="B44" s="39">
        <f t="shared" si="2"/>
        <v>221343</v>
      </c>
      <c r="C44" s="46">
        <v>9208</v>
      </c>
      <c r="D44" s="46">
        <v>20385</v>
      </c>
      <c r="E44" s="46">
        <v>208</v>
      </c>
      <c r="F44" s="46">
        <v>184085</v>
      </c>
      <c r="G44" s="46">
        <v>1178</v>
      </c>
      <c r="H44" s="46">
        <v>6279</v>
      </c>
      <c r="J44" s="41" t="s">
        <v>144</v>
      </c>
      <c r="K44" s="24">
        <f t="shared" si="3"/>
        <v>965918</v>
      </c>
      <c r="L44" s="24">
        <f t="shared" si="4"/>
        <v>823475</v>
      </c>
      <c r="M44" s="24">
        <v>811233</v>
      </c>
      <c r="N44" s="31">
        <v>0</v>
      </c>
      <c r="O44" s="31">
        <v>0</v>
      </c>
      <c r="P44" s="31">
        <v>0</v>
      </c>
      <c r="Q44" s="24">
        <v>12242</v>
      </c>
      <c r="R44" s="24">
        <v>142443</v>
      </c>
    </row>
    <row r="45" spans="1:18" ht="15.75">
      <c r="A45" s="41" t="s">
        <v>143</v>
      </c>
      <c r="B45" s="39">
        <f t="shared" si="2"/>
        <v>100954</v>
      </c>
      <c r="C45" s="46">
        <v>18834</v>
      </c>
      <c r="D45" s="46">
        <v>6648</v>
      </c>
      <c r="E45" s="46">
        <v>0</v>
      </c>
      <c r="F45" s="46">
        <v>74453</v>
      </c>
      <c r="G45" s="46">
        <v>519</v>
      </c>
      <c r="H45" s="46">
        <v>500</v>
      </c>
      <c r="J45" s="41" t="s">
        <v>145</v>
      </c>
      <c r="K45" s="24">
        <f t="shared" si="3"/>
        <v>27318640</v>
      </c>
      <c r="L45" s="24">
        <f t="shared" si="4"/>
        <v>24822402</v>
      </c>
      <c r="M45" s="24">
        <v>22621783</v>
      </c>
      <c r="N45" s="24">
        <v>1535000</v>
      </c>
      <c r="O45" s="24">
        <v>515163</v>
      </c>
      <c r="P45" s="31">
        <v>0</v>
      </c>
      <c r="Q45" s="24">
        <v>150456</v>
      </c>
      <c r="R45" s="24">
        <v>2496238</v>
      </c>
    </row>
    <row r="46" spans="1:18" ht="15.75">
      <c r="A46" s="41" t="s">
        <v>144</v>
      </c>
      <c r="B46" s="39">
        <f t="shared" si="2"/>
        <v>984982</v>
      </c>
      <c r="C46" s="46">
        <v>100387</v>
      </c>
      <c r="D46" s="46">
        <v>113248</v>
      </c>
      <c r="E46" s="46">
        <v>0</v>
      </c>
      <c r="F46" s="46">
        <v>737119</v>
      </c>
      <c r="G46" s="46">
        <v>10134</v>
      </c>
      <c r="H46" s="46">
        <v>24094</v>
      </c>
      <c r="J46" s="41" t="s">
        <v>146</v>
      </c>
      <c r="K46" s="24">
        <f t="shared" si="3"/>
        <v>117234</v>
      </c>
      <c r="L46" s="24">
        <f t="shared" si="4"/>
        <v>102799</v>
      </c>
      <c r="M46" s="24">
        <v>102241</v>
      </c>
      <c r="N46" s="31">
        <v>0</v>
      </c>
      <c r="O46" s="31">
        <v>0</v>
      </c>
      <c r="P46" s="31">
        <v>0</v>
      </c>
      <c r="Q46" s="24">
        <v>558</v>
      </c>
      <c r="R46" s="24">
        <v>14435</v>
      </c>
    </row>
    <row r="47" spans="1:18" ht="15.75">
      <c r="A47" s="41" t="s">
        <v>145</v>
      </c>
      <c r="B47" s="39">
        <f t="shared" si="2"/>
        <v>22376663</v>
      </c>
      <c r="C47" s="46">
        <v>237929</v>
      </c>
      <c r="D47" s="46">
        <v>7740345</v>
      </c>
      <c r="E47" s="46">
        <v>0</v>
      </c>
      <c r="F47" s="46">
        <v>13805159</v>
      </c>
      <c r="G47" s="46">
        <v>31467</v>
      </c>
      <c r="H47" s="46">
        <v>561763</v>
      </c>
      <c r="J47" s="41" t="s">
        <v>147</v>
      </c>
      <c r="K47" s="24">
        <f t="shared" si="3"/>
        <v>201210</v>
      </c>
      <c r="L47" s="24">
        <f t="shared" si="4"/>
        <v>182259</v>
      </c>
      <c r="M47" s="24">
        <v>170487</v>
      </c>
      <c r="N47" s="31">
        <v>0</v>
      </c>
      <c r="O47" s="31">
        <v>0</v>
      </c>
      <c r="P47" s="31">
        <v>0</v>
      </c>
      <c r="Q47" s="24">
        <v>11772</v>
      </c>
      <c r="R47" s="24">
        <v>18951</v>
      </c>
    </row>
    <row r="48" spans="1:18" ht="15.75">
      <c r="A48" s="41" t="s">
        <v>146</v>
      </c>
      <c r="B48" s="39">
        <f t="shared" si="2"/>
        <v>98990</v>
      </c>
      <c r="C48" s="46">
        <v>2841</v>
      </c>
      <c r="D48" s="46">
        <v>13242</v>
      </c>
      <c r="E48" s="46">
        <v>0</v>
      </c>
      <c r="F48" s="46">
        <v>79029</v>
      </c>
      <c r="G48" s="46">
        <v>498</v>
      </c>
      <c r="H48" s="46">
        <v>3380</v>
      </c>
      <c r="J48" s="41" t="s">
        <v>148</v>
      </c>
      <c r="K48" s="24">
        <f t="shared" si="3"/>
        <v>755384</v>
      </c>
      <c r="L48" s="24">
        <f t="shared" si="4"/>
        <v>652719</v>
      </c>
      <c r="M48" s="24">
        <v>617192</v>
      </c>
      <c r="N48" s="24">
        <v>30000</v>
      </c>
      <c r="O48" s="31">
        <v>0</v>
      </c>
      <c r="P48" s="31">
        <v>0</v>
      </c>
      <c r="Q48" s="24">
        <v>5527</v>
      </c>
      <c r="R48" s="24">
        <v>102665</v>
      </c>
    </row>
    <row r="49" spans="1:18" ht="15.75">
      <c r="A49" s="41" t="s">
        <v>147</v>
      </c>
      <c r="B49" s="39">
        <f t="shared" si="2"/>
        <v>186883</v>
      </c>
      <c r="C49" s="46">
        <v>31</v>
      </c>
      <c r="D49" s="46">
        <v>184228</v>
      </c>
      <c r="E49" s="46">
        <v>0</v>
      </c>
      <c r="F49" s="46">
        <v>0</v>
      </c>
      <c r="G49" s="46">
        <v>0</v>
      </c>
      <c r="H49" s="46">
        <v>2624</v>
      </c>
      <c r="J49" s="41" t="s">
        <v>149</v>
      </c>
      <c r="K49" s="24">
        <f t="shared" si="3"/>
        <v>522334</v>
      </c>
      <c r="L49" s="24">
        <f t="shared" si="4"/>
        <v>467176</v>
      </c>
      <c r="M49" s="24">
        <v>437065</v>
      </c>
      <c r="N49" s="31">
        <v>0</v>
      </c>
      <c r="O49" s="31">
        <v>28145</v>
      </c>
      <c r="P49" s="31">
        <v>0</v>
      </c>
      <c r="Q49" s="24">
        <v>1966</v>
      </c>
      <c r="R49" s="24">
        <v>55158</v>
      </c>
    </row>
    <row r="50" spans="1:18" ht="15.75">
      <c r="A50" s="41" t="s">
        <v>148</v>
      </c>
      <c r="B50" s="39">
        <f t="shared" si="2"/>
        <v>766716</v>
      </c>
      <c r="C50" s="46">
        <v>92586</v>
      </c>
      <c r="D50" s="46">
        <v>334625</v>
      </c>
      <c r="E50" s="46">
        <v>0</v>
      </c>
      <c r="F50" s="46">
        <v>309184</v>
      </c>
      <c r="G50" s="46">
        <v>2797</v>
      </c>
      <c r="H50" s="46">
        <v>27524</v>
      </c>
      <c r="J50" s="41" t="s">
        <v>150</v>
      </c>
      <c r="K50" s="24">
        <f t="shared" si="3"/>
        <v>396558</v>
      </c>
      <c r="L50" s="24">
        <f t="shared" si="4"/>
        <v>347838</v>
      </c>
      <c r="M50" s="24">
        <v>302920</v>
      </c>
      <c r="N50" s="24">
        <v>12670</v>
      </c>
      <c r="O50" s="24">
        <v>28799</v>
      </c>
      <c r="P50" s="31">
        <v>0</v>
      </c>
      <c r="Q50" s="24">
        <v>3449</v>
      </c>
      <c r="R50" s="24">
        <v>48720</v>
      </c>
    </row>
    <row r="51" spans="1:18" ht="15.75">
      <c r="A51" s="41" t="s">
        <v>149</v>
      </c>
      <c r="B51" s="39">
        <f t="shared" si="2"/>
        <v>426504</v>
      </c>
      <c r="C51" s="46">
        <v>46459</v>
      </c>
      <c r="D51" s="46">
        <v>42939</v>
      </c>
      <c r="E51" s="46">
        <v>2683</v>
      </c>
      <c r="F51" s="46">
        <v>320134</v>
      </c>
      <c r="G51" s="46">
        <v>2712</v>
      </c>
      <c r="H51" s="46">
        <v>11577</v>
      </c>
      <c r="J51" s="41" t="s">
        <v>151</v>
      </c>
      <c r="K51" s="24">
        <f t="shared" si="3"/>
        <v>177013</v>
      </c>
      <c r="L51" s="24">
        <f t="shared" si="4"/>
        <v>156767</v>
      </c>
      <c r="M51" s="24">
        <v>149647</v>
      </c>
      <c r="N51" s="31">
        <v>0</v>
      </c>
      <c r="O51" s="24">
        <v>6429</v>
      </c>
      <c r="P51" s="31">
        <v>0</v>
      </c>
      <c r="Q51" s="24">
        <v>691</v>
      </c>
      <c r="R51" s="24">
        <v>20246</v>
      </c>
    </row>
    <row r="52" spans="1:18" ht="15.75">
      <c r="A52" s="41" t="s">
        <v>150</v>
      </c>
      <c r="B52" s="39">
        <f t="shared" si="2"/>
        <v>395225</v>
      </c>
      <c r="C52" s="46">
        <v>6331</v>
      </c>
      <c r="D52" s="46">
        <v>111148</v>
      </c>
      <c r="E52" s="46">
        <v>0</v>
      </c>
      <c r="F52" s="46">
        <v>256283</v>
      </c>
      <c r="G52" s="46">
        <v>4760</v>
      </c>
      <c r="H52" s="46">
        <v>16703</v>
      </c>
      <c r="J52" s="41" t="s">
        <v>152</v>
      </c>
      <c r="K52" s="24">
        <f t="shared" si="3"/>
        <v>98331</v>
      </c>
      <c r="L52" s="24">
        <f t="shared" si="4"/>
        <v>86998</v>
      </c>
      <c r="M52" s="24">
        <v>84383</v>
      </c>
      <c r="N52" s="31">
        <v>0</v>
      </c>
      <c r="O52" s="24">
        <v>2000</v>
      </c>
      <c r="P52" s="31">
        <v>0</v>
      </c>
      <c r="Q52" s="24">
        <v>615</v>
      </c>
      <c r="R52" s="24">
        <v>11333</v>
      </c>
    </row>
    <row r="53" spans="1:18" ht="15.75">
      <c r="A53" s="41" t="s">
        <v>151</v>
      </c>
      <c r="B53" s="39">
        <f t="shared" si="2"/>
        <v>176666</v>
      </c>
      <c r="C53" s="46">
        <v>38129</v>
      </c>
      <c r="D53" s="46">
        <v>15368</v>
      </c>
      <c r="E53" s="46">
        <v>0</v>
      </c>
      <c r="F53" s="46">
        <v>117582</v>
      </c>
      <c r="G53" s="46">
        <v>1308</v>
      </c>
      <c r="H53" s="46">
        <v>4279</v>
      </c>
      <c r="J53" s="41" t="s">
        <v>153</v>
      </c>
      <c r="K53" s="24">
        <f t="shared" si="3"/>
        <v>217251</v>
      </c>
      <c r="L53" s="24">
        <f t="shared" si="4"/>
        <v>197544</v>
      </c>
      <c r="M53" s="24">
        <v>188436</v>
      </c>
      <c r="N53" s="31">
        <v>0</v>
      </c>
      <c r="O53" s="31">
        <v>8402</v>
      </c>
      <c r="P53" s="31">
        <v>0</v>
      </c>
      <c r="Q53" s="24">
        <v>706</v>
      </c>
      <c r="R53" s="24">
        <v>19707</v>
      </c>
    </row>
    <row r="54" spans="1:18" ht="15.75">
      <c r="A54" s="41" t="s">
        <v>152</v>
      </c>
      <c r="B54" s="39">
        <f t="shared" si="2"/>
        <v>92221</v>
      </c>
      <c r="C54" s="46">
        <v>14021</v>
      </c>
      <c r="D54" s="46">
        <v>2846</v>
      </c>
      <c r="E54" s="46">
        <v>1000</v>
      </c>
      <c r="F54" s="46">
        <v>72668</v>
      </c>
      <c r="G54" s="46">
        <v>94</v>
      </c>
      <c r="H54" s="46">
        <v>1592</v>
      </c>
      <c r="J54" s="41" t="s">
        <v>154</v>
      </c>
      <c r="K54" s="24">
        <f t="shared" si="3"/>
        <v>285730</v>
      </c>
      <c r="L54" s="24">
        <f t="shared" si="4"/>
        <v>257716</v>
      </c>
      <c r="M54" s="24">
        <v>256760</v>
      </c>
      <c r="N54" s="31">
        <v>0</v>
      </c>
      <c r="O54" s="31">
        <v>0</v>
      </c>
      <c r="P54" s="31">
        <v>0</v>
      </c>
      <c r="Q54" s="24">
        <v>956</v>
      </c>
      <c r="R54" s="24">
        <v>28014</v>
      </c>
    </row>
    <row r="55" spans="1:18" ht="15.75">
      <c r="A55" s="41" t="s">
        <v>153</v>
      </c>
      <c r="B55" s="39">
        <f t="shared" si="2"/>
        <v>179849</v>
      </c>
      <c r="C55" s="46">
        <v>14913</v>
      </c>
      <c r="D55" s="46">
        <v>5414</v>
      </c>
      <c r="E55" s="46">
        <v>0</v>
      </c>
      <c r="F55" s="46">
        <v>154496</v>
      </c>
      <c r="G55" s="46">
        <v>1742</v>
      </c>
      <c r="H55" s="46">
        <v>3284</v>
      </c>
      <c r="J55" s="41" t="s">
        <v>155</v>
      </c>
      <c r="K55" s="24">
        <f t="shared" si="3"/>
        <v>1207536</v>
      </c>
      <c r="L55" s="24">
        <f t="shared" si="4"/>
        <v>1061239</v>
      </c>
      <c r="M55" s="24">
        <v>1054303</v>
      </c>
      <c r="N55" s="31">
        <v>0</v>
      </c>
      <c r="O55" s="31">
        <v>0</v>
      </c>
      <c r="P55" s="31">
        <v>0</v>
      </c>
      <c r="Q55" s="24">
        <v>6936</v>
      </c>
      <c r="R55" s="24">
        <v>146297</v>
      </c>
    </row>
    <row r="56" spans="1:18" ht="15.75">
      <c r="A56" s="41" t="s">
        <v>154</v>
      </c>
      <c r="B56" s="39">
        <f t="shared" si="2"/>
        <v>299566</v>
      </c>
      <c r="C56" s="46">
        <v>67633</v>
      </c>
      <c r="D56" s="46">
        <v>154663</v>
      </c>
      <c r="E56" s="46">
        <v>456</v>
      </c>
      <c r="F56" s="46">
        <v>71987</v>
      </c>
      <c r="G56" s="46">
        <v>1893</v>
      </c>
      <c r="H56" s="46">
        <v>2934</v>
      </c>
      <c r="J56" s="41" t="s">
        <v>156</v>
      </c>
      <c r="K56" s="24">
        <f t="shared" si="3"/>
        <v>82576</v>
      </c>
      <c r="L56" s="24">
        <f t="shared" si="4"/>
        <v>75621</v>
      </c>
      <c r="M56" s="24">
        <v>72694</v>
      </c>
      <c r="N56" s="31">
        <v>0</v>
      </c>
      <c r="O56" s="31">
        <v>0</v>
      </c>
      <c r="P56" s="31">
        <v>0</v>
      </c>
      <c r="Q56" s="24">
        <v>2927</v>
      </c>
      <c r="R56" s="24">
        <v>6955</v>
      </c>
    </row>
    <row r="57" spans="1:10" ht="15.75">
      <c r="A57" s="41" t="s">
        <v>155</v>
      </c>
      <c r="B57" s="39">
        <f t="shared" si="2"/>
        <v>1156416</v>
      </c>
      <c r="C57" s="46">
        <v>169054</v>
      </c>
      <c r="D57" s="46">
        <v>100519</v>
      </c>
      <c r="E57" s="46">
        <v>0</v>
      </c>
      <c r="F57" s="46">
        <v>857532</v>
      </c>
      <c r="G57" s="46">
        <v>4316</v>
      </c>
      <c r="H57" s="46">
        <v>24995</v>
      </c>
      <c r="J57" s="41"/>
    </row>
    <row r="58" spans="1:10" ht="15.75">
      <c r="A58" s="41" t="s">
        <v>156</v>
      </c>
      <c r="B58" s="39">
        <f t="shared" si="2"/>
        <v>61594</v>
      </c>
      <c r="C58" s="46">
        <v>11749</v>
      </c>
      <c r="D58" s="46">
        <v>49128</v>
      </c>
      <c r="E58" s="46">
        <v>0</v>
      </c>
      <c r="F58" s="46">
        <v>0</v>
      </c>
      <c r="G58" s="46">
        <v>0</v>
      </c>
      <c r="H58" s="46">
        <v>717</v>
      </c>
      <c r="J58" s="48" t="s">
        <v>157</v>
      </c>
    </row>
    <row r="59" spans="3:18" ht="15.75">
      <c r="C59" s="46"/>
      <c r="D59" s="46"/>
      <c r="E59" s="46"/>
      <c r="F59" s="46"/>
      <c r="G59" s="46"/>
      <c r="H59" s="46"/>
      <c r="J59" s="41" t="s">
        <v>158</v>
      </c>
      <c r="K59" s="32">
        <v>3728585</v>
      </c>
      <c r="L59" s="32">
        <v>3388536</v>
      </c>
      <c r="M59" s="32">
        <v>2523816</v>
      </c>
      <c r="N59" s="32">
        <v>119645</v>
      </c>
      <c r="O59" s="32">
        <v>686468</v>
      </c>
      <c r="P59" s="32">
        <v>0</v>
      </c>
      <c r="Q59" s="32">
        <v>58607</v>
      </c>
      <c r="R59" s="32">
        <v>340049</v>
      </c>
    </row>
    <row r="60" spans="1:18" ht="15.75">
      <c r="A60" s="42" t="s">
        <v>157</v>
      </c>
      <c r="B60" s="33"/>
      <c r="C60" s="45"/>
      <c r="D60" s="45"/>
      <c r="E60" s="45"/>
      <c r="F60" s="45"/>
      <c r="G60" s="45"/>
      <c r="H60" s="45"/>
      <c r="J60" s="41" t="s">
        <v>159</v>
      </c>
      <c r="K60" s="24">
        <f aca="true" t="shared" si="5" ref="K60:K82">+L60+R60</f>
        <v>5503571</v>
      </c>
      <c r="L60" s="24">
        <f aca="true" t="shared" si="6" ref="L60:L71">SUM(M60:Q60)</f>
        <v>4136887</v>
      </c>
      <c r="M60" s="24">
        <v>3458931</v>
      </c>
      <c r="N60" s="24">
        <v>321140</v>
      </c>
      <c r="O60" s="24">
        <v>239529</v>
      </c>
      <c r="P60" s="31">
        <v>0</v>
      </c>
      <c r="Q60" s="24">
        <v>117287</v>
      </c>
      <c r="R60" s="24">
        <v>1366684</v>
      </c>
    </row>
    <row r="61" spans="1:18" ht="15.75">
      <c r="A61" s="41" t="s">
        <v>158</v>
      </c>
      <c r="B61" s="39">
        <f aca="true" t="shared" si="7" ref="B61:B85">SUM(C61:H61)</f>
        <v>3765045</v>
      </c>
      <c r="C61" s="46">
        <v>192622</v>
      </c>
      <c r="D61" s="46">
        <v>1450709</v>
      </c>
      <c r="E61" s="46">
        <v>0</v>
      </c>
      <c r="F61" s="46">
        <v>1927540</v>
      </c>
      <c r="G61" s="46">
        <v>32870</v>
      </c>
      <c r="H61" s="46">
        <v>161304</v>
      </c>
      <c r="J61" s="41" t="s">
        <v>161</v>
      </c>
      <c r="K61" s="24">
        <f t="shared" si="5"/>
        <v>211741</v>
      </c>
      <c r="L61" s="24">
        <f t="shared" si="6"/>
        <v>189431</v>
      </c>
      <c r="M61" s="24">
        <v>187674</v>
      </c>
      <c r="N61" s="31">
        <v>0</v>
      </c>
      <c r="O61" s="31">
        <v>0</v>
      </c>
      <c r="P61" s="31">
        <v>0</v>
      </c>
      <c r="Q61" s="24">
        <v>1757</v>
      </c>
      <c r="R61" s="24">
        <v>22310</v>
      </c>
    </row>
    <row r="62" spans="1:18" ht="15.75">
      <c r="A62" s="41" t="s">
        <v>159</v>
      </c>
      <c r="B62" s="39">
        <f t="shared" si="7"/>
        <v>8755205</v>
      </c>
      <c r="C62" s="46">
        <v>211067</v>
      </c>
      <c r="D62" s="46">
        <v>2042213</v>
      </c>
      <c r="E62" s="46">
        <v>0</v>
      </c>
      <c r="F62" s="46">
        <v>5614910</v>
      </c>
      <c r="G62" s="46">
        <v>60601</v>
      </c>
      <c r="H62" s="46">
        <v>826414</v>
      </c>
      <c r="J62" s="41" t="s">
        <v>162</v>
      </c>
      <c r="K62" s="24">
        <f t="shared" si="5"/>
        <v>130251</v>
      </c>
      <c r="L62" s="24">
        <f t="shared" si="6"/>
        <v>114666</v>
      </c>
      <c r="M62" s="24">
        <v>112425</v>
      </c>
      <c r="N62" s="31">
        <v>0</v>
      </c>
      <c r="O62" s="31">
        <v>1500</v>
      </c>
      <c r="P62" s="31">
        <v>0</v>
      </c>
      <c r="Q62" s="24">
        <v>741</v>
      </c>
      <c r="R62" s="24">
        <v>15585</v>
      </c>
    </row>
    <row r="63" spans="1:18" ht="15.75">
      <c r="A63" s="41" t="s">
        <v>160</v>
      </c>
      <c r="B63" s="39">
        <f t="shared" si="7"/>
        <v>5191130</v>
      </c>
      <c r="C63" s="46">
        <v>542678</v>
      </c>
      <c r="D63" s="46">
        <v>675834</v>
      </c>
      <c r="E63" s="46">
        <v>0</v>
      </c>
      <c r="F63" s="46">
        <v>3677643</v>
      </c>
      <c r="G63" s="46">
        <v>35940</v>
      </c>
      <c r="H63" s="46">
        <v>259035</v>
      </c>
      <c r="J63" s="41" t="s">
        <v>163</v>
      </c>
      <c r="K63" s="24">
        <f t="shared" si="5"/>
        <v>981131</v>
      </c>
      <c r="L63" s="24">
        <f t="shared" si="6"/>
        <v>800912</v>
      </c>
      <c r="M63" s="31">
        <v>779300</v>
      </c>
      <c r="N63" s="31">
        <v>0</v>
      </c>
      <c r="O63" s="24">
        <v>4000</v>
      </c>
      <c r="P63" s="31">
        <v>0</v>
      </c>
      <c r="Q63" s="24">
        <v>17612</v>
      </c>
      <c r="R63" s="24">
        <v>180219</v>
      </c>
    </row>
    <row r="64" spans="1:18" ht="15.75">
      <c r="A64" s="41" t="s">
        <v>161</v>
      </c>
      <c r="B64" s="39">
        <f t="shared" si="7"/>
        <v>214282</v>
      </c>
      <c r="C64" s="46">
        <v>18125</v>
      </c>
      <c r="D64" s="46">
        <v>86212</v>
      </c>
      <c r="E64" s="46">
        <v>2155</v>
      </c>
      <c r="F64" s="46">
        <v>98406</v>
      </c>
      <c r="G64" s="46">
        <v>3228</v>
      </c>
      <c r="H64" s="46">
        <v>6156</v>
      </c>
      <c r="J64" s="41" t="s">
        <v>164</v>
      </c>
      <c r="K64" s="24">
        <f t="shared" si="5"/>
        <v>1515428</v>
      </c>
      <c r="L64" s="24">
        <f t="shared" si="6"/>
        <v>1386945</v>
      </c>
      <c r="M64" s="24">
        <v>1284215</v>
      </c>
      <c r="N64" s="24">
        <v>29652</v>
      </c>
      <c r="O64" s="24">
        <v>53116</v>
      </c>
      <c r="P64" s="31">
        <v>0</v>
      </c>
      <c r="Q64" s="24">
        <v>19962</v>
      </c>
      <c r="R64" s="24">
        <v>128483</v>
      </c>
    </row>
    <row r="65" spans="1:18" ht="15.75">
      <c r="A65" s="41" t="s">
        <v>162</v>
      </c>
      <c r="B65" s="39">
        <f t="shared" si="7"/>
        <v>130163</v>
      </c>
      <c r="C65" s="46">
        <v>7446</v>
      </c>
      <c r="D65" s="46">
        <v>35699</v>
      </c>
      <c r="E65" s="46">
        <v>293</v>
      </c>
      <c r="F65" s="46">
        <v>81970</v>
      </c>
      <c r="G65" s="46">
        <v>988</v>
      </c>
      <c r="H65" s="46">
        <v>3767</v>
      </c>
      <c r="J65" s="49" t="s">
        <v>199</v>
      </c>
      <c r="K65" s="24">
        <f t="shared" si="5"/>
        <v>53547000</v>
      </c>
      <c r="L65" s="24">
        <f t="shared" si="6"/>
        <v>44673000</v>
      </c>
      <c r="M65" s="24">
        <v>41082000</v>
      </c>
      <c r="N65" s="24">
        <v>2109000</v>
      </c>
      <c r="O65" s="24">
        <v>86000</v>
      </c>
      <c r="P65" s="31">
        <v>0</v>
      </c>
      <c r="Q65" s="24">
        <v>1396000</v>
      </c>
      <c r="R65" s="24">
        <v>8874000</v>
      </c>
    </row>
    <row r="66" spans="1:18" ht="15.75">
      <c r="A66" s="41" t="s">
        <v>163</v>
      </c>
      <c r="B66" s="39">
        <f t="shared" si="7"/>
        <v>951530</v>
      </c>
      <c r="C66" s="46">
        <v>6296</v>
      </c>
      <c r="D66" s="46">
        <v>883693</v>
      </c>
      <c r="E66" s="46">
        <v>0</v>
      </c>
      <c r="F66" s="46">
        <v>49868</v>
      </c>
      <c r="G66" s="46">
        <v>962</v>
      </c>
      <c r="H66" s="46">
        <v>10711</v>
      </c>
      <c r="J66" s="49" t="s">
        <v>200</v>
      </c>
      <c r="K66" s="24">
        <f t="shared" si="5"/>
        <v>230217</v>
      </c>
      <c r="L66" s="24">
        <f t="shared" si="6"/>
        <v>33974</v>
      </c>
      <c r="M66" s="24">
        <v>549</v>
      </c>
      <c r="N66" s="31">
        <v>0</v>
      </c>
      <c r="O66" s="24">
        <v>653</v>
      </c>
      <c r="P66" s="31">
        <v>0</v>
      </c>
      <c r="Q66" s="24">
        <v>32772</v>
      </c>
      <c r="R66" s="24">
        <v>196243</v>
      </c>
    </row>
    <row r="67" spans="1:18" ht="15.75">
      <c r="A67" s="41" t="s">
        <v>164</v>
      </c>
      <c r="B67" s="39">
        <f t="shared" si="7"/>
        <v>1477891</v>
      </c>
      <c r="C67" s="46">
        <v>52633</v>
      </c>
      <c r="D67" s="46">
        <v>351090</v>
      </c>
      <c r="E67" s="46">
        <v>0</v>
      </c>
      <c r="F67" s="46">
        <v>983781</v>
      </c>
      <c r="G67" s="46">
        <v>30031</v>
      </c>
      <c r="H67" s="46">
        <v>60356</v>
      </c>
      <c r="J67" s="41" t="s">
        <v>167</v>
      </c>
      <c r="K67" s="24">
        <f t="shared" si="5"/>
        <v>3065109</v>
      </c>
      <c r="L67" s="24">
        <f t="shared" si="6"/>
        <v>2808787</v>
      </c>
      <c r="M67" s="24">
        <v>2457199</v>
      </c>
      <c r="N67" s="24">
        <v>39504</v>
      </c>
      <c r="O67" s="24">
        <v>295300</v>
      </c>
      <c r="P67" s="31">
        <v>0</v>
      </c>
      <c r="Q67" s="24">
        <v>16784</v>
      </c>
      <c r="R67" s="24">
        <v>256322</v>
      </c>
    </row>
    <row r="68" spans="1:18" ht="15.75">
      <c r="A68" s="41" t="s">
        <v>165</v>
      </c>
      <c r="B68" s="39">
        <f t="shared" si="7"/>
        <v>55759000</v>
      </c>
      <c r="C68" s="46">
        <v>18979000</v>
      </c>
      <c r="D68" s="46">
        <v>14000</v>
      </c>
      <c r="E68" s="46">
        <v>15323000</v>
      </c>
      <c r="F68" s="46">
        <v>19838000</v>
      </c>
      <c r="G68" s="46">
        <v>43000</v>
      </c>
      <c r="H68" s="46">
        <v>1562000</v>
      </c>
      <c r="J68" s="41" t="s">
        <v>128</v>
      </c>
      <c r="K68" s="24">
        <f t="shared" si="5"/>
        <v>5082661</v>
      </c>
      <c r="L68" s="24">
        <f>SUM(M68:Q68)</f>
        <v>4599665</v>
      </c>
      <c r="M68" s="24">
        <v>3515586</v>
      </c>
      <c r="N68" s="24">
        <v>116000</v>
      </c>
      <c r="O68" s="24">
        <v>911721</v>
      </c>
      <c r="P68" s="31">
        <v>0</v>
      </c>
      <c r="Q68" s="24">
        <v>56358</v>
      </c>
      <c r="R68" s="24">
        <v>482996</v>
      </c>
    </row>
    <row r="69" spans="1:18" ht="15.75">
      <c r="A69" s="41" t="s">
        <v>166</v>
      </c>
      <c r="B69" s="39">
        <f t="shared" si="7"/>
        <v>918218</v>
      </c>
      <c r="C69" s="46">
        <v>501446</v>
      </c>
      <c r="D69" s="46">
        <v>73708</v>
      </c>
      <c r="E69" s="46">
        <v>0</v>
      </c>
      <c r="F69" s="46">
        <v>196177</v>
      </c>
      <c r="G69" s="46">
        <v>3639</v>
      </c>
      <c r="H69" s="46">
        <v>143248</v>
      </c>
      <c r="J69" s="41" t="s">
        <v>168</v>
      </c>
      <c r="K69" s="24">
        <f t="shared" si="5"/>
        <v>120214000</v>
      </c>
      <c r="L69" s="29">
        <f>SUM(M69:Q69)+2000000</f>
        <v>98671000</v>
      </c>
      <c r="M69" s="24">
        <v>73134000</v>
      </c>
      <c r="N69" s="24">
        <v>6578000</v>
      </c>
      <c r="O69" s="24">
        <v>8555000</v>
      </c>
      <c r="P69" s="25">
        <v>2000000</v>
      </c>
      <c r="Q69" s="24">
        <v>6404000</v>
      </c>
      <c r="R69" s="24">
        <v>21543000</v>
      </c>
    </row>
    <row r="70" spans="1:18" ht="15.75">
      <c r="A70" s="41" t="s">
        <v>167</v>
      </c>
      <c r="B70" s="39">
        <f t="shared" si="7"/>
        <v>2922017</v>
      </c>
      <c r="C70" s="46">
        <v>56592</v>
      </c>
      <c r="D70" s="46">
        <v>859184</v>
      </c>
      <c r="E70" s="46">
        <v>0</v>
      </c>
      <c r="F70" s="46">
        <v>1810264</v>
      </c>
      <c r="G70" s="46">
        <v>34216</v>
      </c>
      <c r="H70" s="46">
        <v>161761</v>
      </c>
      <c r="J70" s="41" t="s">
        <v>169</v>
      </c>
      <c r="K70" s="24">
        <f t="shared" si="5"/>
        <v>941958</v>
      </c>
      <c r="L70" s="24">
        <f t="shared" si="6"/>
        <v>852227</v>
      </c>
      <c r="M70" s="24">
        <v>819353</v>
      </c>
      <c r="N70" s="31">
        <v>0</v>
      </c>
      <c r="O70" s="24">
        <v>25000</v>
      </c>
      <c r="P70" s="31">
        <v>0</v>
      </c>
      <c r="Q70" s="24">
        <v>7874</v>
      </c>
      <c r="R70" s="24">
        <v>89731</v>
      </c>
    </row>
    <row r="71" spans="1:18" ht="15.75">
      <c r="A71" s="41" t="s">
        <v>168</v>
      </c>
      <c r="B71" s="39">
        <f t="shared" si="7"/>
        <v>105616000</v>
      </c>
      <c r="C71" s="46">
        <v>51102000</v>
      </c>
      <c r="D71" s="46">
        <v>0</v>
      </c>
      <c r="E71" s="46">
        <v>1539000</v>
      </c>
      <c r="F71" s="46">
        <v>22775000</v>
      </c>
      <c r="G71" s="46">
        <v>0</v>
      </c>
      <c r="H71" s="46">
        <v>30200000</v>
      </c>
      <c r="J71" s="41" t="s">
        <v>170</v>
      </c>
      <c r="K71" s="24">
        <f t="shared" si="5"/>
        <v>9783466</v>
      </c>
      <c r="L71" s="24">
        <f t="shared" si="6"/>
        <v>9009462</v>
      </c>
      <c r="M71" s="24">
        <v>7787618</v>
      </c>
      <c r="N71" s="24">
        <v>1021215</v>
      </c>
      <c r="O71" s="24">
        <v>74327</v>
      </c>
      <c r="P71" s="31">
        <v>0</v>
      </c>
      <c r="Q71" s="24">
        <v>126302</v>
      </c>
      <c r="R71" s="24">
        <v>774004</v>
      </c>
    </row>
    <row r="72" spans="1:18" ht="15.75">
      <c r="A72" s="41" t="s">
        <v>169</v>
      </c>
      <c r="B72" s="39">
        <f t="shared" si="7"/>
        <v>859621</v>
      </c>
      <c r="C72" s="46">
        <v>334529</v>
      </c>
      <c r="D72" s="46">
        <v>33702</v>
      </c>
      <c r="E72" s="46">
        <v>0</v>
      </c>
      <c r="F72" s="46">
        <v>477975</v>
      </c>
      <c r="G72" s="46">
        <v>2703</v>
      </c>
      <c r="H72" s="46">
        <v>10712</v>
      </c>
      <c r="J72" s="41" t="s">
        <v>201</v>
      </c>
      <c r="K72" s="24">
        <f t="shared" si="5"/>
        <v>95920564</v>
      </c>
      <c r="L72" s="24">
        <f>SUM(M72:Q72)</f>
        <v>84405838</v>
      </c>
      <c r="M72" s="24">
        <v>74827501</v>
      </c>
      <c r="N72" s="24">
        <v>1592676</v>
      </c>
      <c r="O72" s="24">
        <v>5388039</v>
      </c>
      <c r="P72" s="25">
        <v>1368434</v>
      </c>
      <c r="Q72" s="24">
        <v>1229188</v>
      </c>
      <c r="R72" s="24">
        <v>11514726</v>
      </c>
    </row>
    <row r="73" spans="1:18" ht="15.75">
      <c r="A73" s="41" t="s">
        <v>170</v>
      </c>
      <c r="B73" s="39">
        <f t="shared" si="7"/>
        <v>9600085</v>
      </c>
      <c r="C73" s="46">
        <v>695298</v>
      </c>
      <c r="D73" s="46">
        <v>3864412</v>
      </c>
      <c r="E73" s="46">
        <v>0</v>
      </c>
      <c r="F73" s="46">
        <v>4645563</v>
      </c>
      <c r="G73" s="46">
        <v>34854</v>
      </c>
      <c r="H73" s="46">
        <v>359958</v>
      </c>
      <c r="J73" s="41" t="s">
        <v>202</v>
      </c>
      <c r="K73" s="24">
        <f t="shared" si="5"/>
        <v>287286</v>
      </c>
      <c r="L73" s="24">
        <f aca="true" t="shared" si="8" ref="L73:L82">SUM(M73:Q73)</f>
        <v>66038</v>
      </c>
      <c r="M73" s="24">
        <v>63217</v>
      </c>
      <c r="N73" s="31">
        <v>0</v>
      </c>
      <c r="O73" s="31">
        <v>0</v>
      </c>
      <c r="P73" s="31">
        <v>0</v>
      </c>
      <c r="Q73" s="24">
        <v>2821</v>
      </c>
      <c r="R73" s="24">
        <v>221248</v>
      </c>
    </row>
    <row r="74" spans="1:18" ht="15.75">
      <c r="A74" s="41" t="s">
        <v>171</v>
      </c>
      <c r="B74" s="39">
        <f t="shared" si="7"/>
        <v>84346633</v>
      </c>
      <c r="C74" s="46">
        <v>3142891</v>
      </c>
      <c r="D74" s="46">
        <v>8461784</v>
      </c>
      <c r="E74" s="46">
        <v>231673</v>
      </c>
      <c r="F74" s="46">
        <v>62652518</v>
      </c>
      <c r="G74" s="46">
        <v>616937</v>
      </c>
      <c r="H74" s="46">
        <v>9240830</v>
      </c>
      <c r="J74" s="41" t="s">
        <v>174</v>
      </c>
      <c r="K74" s="24">
        <f t="shared" si="5"/>
        <v>5735307</v>
      </c>
      <c r="L74" s="24">
        <f t="shared" si="8"/>
        <v>4560364</v>
      </c>
      <c r="M74" s="24">
        <v>3815694</v>
      </c>
      <c r="N74" s="31">
        <v>0</v>
      </c>
      <c r="O74" s="24">
        <v>606860</v>
      </c>
      <c r="P74" s="31">
        <v>0</v>
      </c>
      <c r="Q74" s="24">
        <v>137810</v>
      </c>
      <c r="R74" s="24">
        <v>1174943</v>
      </c>
    </row>
    <row r="75" spans="1:18" ht="15.75">
      <c r="A75" s="41" t="s">
        <v>172</v>
      </c>
      <c r="B75" s="39">
        <f t="shared" si="7"/>
        <v>635192</v>
      </c>
      <c r="C75" s="46">
        <v>39965</v>
      </c>
      <c r="D75" s="46">
        <v>70391</v>
      </c>
      <c r="E75" s="46">
        <v>0</v>
      </c>
      <c r="F75" s="46">
        <v>494430</v>
      </c>
      <c r="G75" s="46">
        <v>4691</v>
      </c>
      <c r="H75" s="46">
        <v>25715</v>
      </c>
      <c r="J75" s="41" t="s">
        <v>175</v>
      </c>
      <c r="K75" s="24">
        <f t="shared" si="5"/>
        <v>819382</v>
      </c>
      <c r="L75" s="24">
        <f t="shared" si="8"/>
        <v>759757</v>
      </c>
      <c r="M75" s="24">
        <v>731267</v>
      </c>
      <c r="N75" s="31">
        <v>0</v>
      </c>
      <c r="O75" s="31">
        <v>0</v>
      </c>
      <c r="P75" s="31">
        <v>0</v>
      </c>
      <c r="Q75" s="24">
        <v>28490</v>
      </c>
      <c r="R75" s="24">
        <v>59625</v>
      </c>
    </row>
    <row r="76" spans="1:18" ht="15.75">
      <c r="A76" s="41" t="s">
        <v>173</v>
      </c>
      <c r="B76" s="39">
        <f t="shared" si="7"/>
        <v>258381</v>
      </c>
      <c r="C76" s="46">
        <v>237230</v>
      </c>
      <c r="D76" s="46">
        <v>0</v>
      </c>
      <c r="E76" s="46">
        <v>0</v>
      </c>
      <c r="F76" s="46">
        <v>0</v>
      </c>
      <c r="G76" s="46">
        <v>550</v>
      </c>
      <c r="H76" s="46">
        <v>20601</v>
      </c>
      <c r="J76" s="41" t="s">
        <v>176</v>
      </c>
      <c r="K76" s="24">
        <f t="shared" si="5"/>
        <v>715589</v>
      </c>
      <c r="L76" s="24">
        <f t="shared" si="8"/>
        <v>625191</v>
      </c>
      <c r="M76" s="24">
        <v>539174</v>
      </c>
      <c r="N76" s="31">
        <v>0</v>
      </c>
      <c r="O76" s="24">
        <v>70000</v>
      </c>
      <c r="P76" s="31">
        <v>0</v>
      </c>
      <c r="Q76" s="24">
        <v>16017</v>
      </c>
      <c r="R76" s="24">
        <v>90398</v>
      </c>
    </row>
    <row r="77" spans="1:18" ht="15.75">
      <c r="A77" s="41" t="s">
        <v>174</v>
      </c>
      <c r="B77" s="39">
        <f t="shared" si="7"/>
        <v>5219678</v>
      </c>
      <c r="C77" s="46">
        <v>427500</v>
      </c>
      <c r="D77" s="46">
        <v>117948</v>
      </c>
      <c r="E77" s="46">
        <v>0</v>
      </c>
      <c r="F77" s="46">
        <v>4520722</v>
      </c>
      <c r="G77" s="46">
        <v>0</v>
      </c>
      <c r="H77" s="46">
        <v>153508</v>
      </c>
      <c r="J77" s="41" t="s">
        <v>177</v>
      </c>
      <c r="K77" s="24">
        <f t="shared" si="5"/>
        <v>754392</v>
      </c>
      <c r="L77" s="24">
        <f t="shared" si="8"/>
        <v>684324</v>
      </c>
      <c r="M77" s="24">
        <v>656588</v>
      </c>
      <c r="N77" s="31">
        <v>0</v>
      </c>
      <c r="O77" s="31">
        <v>23700</v>
      </c>
      <c r="P77" s="31">
        <v>0</v>
      </c>
      <c r="Q77" s="24">
        <v>4036</v>
      </c>
      <c r="R77" s="24">
        <v>70068</v>
      </c>
    </row>
    <row r="78" spans="1:18" ht="15.75">
      <c r="A78" s="41" t="s">
        <v>175</v>
      </c>
      <c r="B78" s="39">
        <f t="shared" si="7"/>
        <v>782526</v>
      </c>
      <c r="C78" s="46">
        <v>742198</v>
      </c>
      <c r="D78" s="46">
        <v>0</v>
      </c>
      <c r="E78" s="46">
        <v>0</v>
      </c>
      <c r="F78" s="46">
        <v>0</v>
      </c>
      <c r="G78" s="46">
        <v>4889</v>
      </c>
      <c r="H78" s="46">
        <v>35439</v>
      </c>
      <c r="J78" s="41" t="s">
        <v>178</v>
      </c>
      <c r="K78" s="24">
        <f t="shared" si="5"/>
        <v>474949</v>
      </c>
      <c r="L78" s="24">
        <f t="shared" si="8"/>
        <v>427825</v>
      </c>
      <c r="M78" s="24">
        <v>384029</v>
      </c>
      <c r="N78" s="31">
        <v>0</v>
      </c>
      <c r="O78" s="24">
        <v>38500</v>
      </c>
      <c r="P78" s="31">
        <v>0</v>
      </c>
      <c r="Q78" s="24">
        <v>5296</v>
      </c>
      <c r="R78" s="24">
        <v>47124</v>
      </c>
    </row>
    <row r="79" spans="1:18" ht="15.75">
      <c r="A79" s="41" t="s">
        <v>176</v>
      </c>
      <c r="B79" s="39">
        <f t="shared" si="7"/>
        <v>667002</v>
      </c>
      <c r="C79" s="46">
        <v>10267</v>
      </c>
      <c r="D79" s="46">
        <v>286442</v>
      </c>
      <c r="E79" s="46">
        <v>0</v>
      </c>
      <c r="F79" s="46">
        <v>318660</v>
      </c>
      <c r="G79" s="46">
        <v>13724</v>
      </c>
      <c r="H79" s="46">
        <v>37909</v>
      </c>
      <c r="J79" s="41" t="s">
        <v>179</v>
      </c>
      <c r="K79" s="24">
        <f t="shared" si="5"/>
        <v>1033681</v>
      </c>
      <c r="L79" s="24">
        <f t="shared" si="8"/>
        <v>926253</v>
      </c>
      <c r="M79" s="24">
        <v>904293</v>
      </c>
      <c r="N79" s="24">
        <v>4190</v>
      </c>
      <c r="O79" s="31">
        <v>0</v>
      </c>
      <c r="P79" s="31">
        <v>0</v>
      </c>
      <c r="Q79" s="24">
        <v>17770</v>
      </c>
      <c r="R79" s="24">
        <v>107428</v>
      </c>
    </row>
    <row r="80" spans="1:18" ht="15.75">
      <c r="A80" s="41" t="s">
        <v>177</v>
      </c>
      <c r="B80" s="39">
        <f t="shared" si="7"/>
        <v>686029</v>
      </c>
      <c r="C80" s="46">
        <v>10594</v>
      </c>
      <c r="D80" s="46">
        <v>250360</v>
      </c>
      <c r="E80" s="46">
        <v>357</v>
      </c>
      <c r="F80" s="46">
        <v>404437</v>
      </c>
      <c r="G80" s="46">
        <v>7999</v>
      </c>
      <c r="H80" s="46">
        <v>12282</v>
      </c>
      <c r="J80" s="41" t="s">
        <v>180</v>
      </c>
      <c r="K80" s="24">
        <f t="shared" si="5"/>
        <v>1171198</v>
      </c>
      <c r="L80" s="24">
        <f t="shared" si="8"/>
        <v>1083828</v>
      </c>
      <c r="M80" s="24">
        <v>1028271</v>
      </c>
      <c r="N80" s="24">
        <v>11313</v>
      </c>
      <c r="O80" s="24">
        <v>35300</v>
      </c>
      <c r="P80" s="31">
        <v>0</v>
      </c>
      <c r="Q80" s="24">
        <v>8944</v>
      </c>
      <c r="R80" s="24">
        <v>87370</v>
      </c>
    </row>
    <row r="81" spans="1:18" ht="15.75">
      <c r="A81" s="41" t="s">
        <v>178</v>
      </c>
      <c r="B81" s="39">
        <f t="shared" si="7"/>
        <v>439026</v>
      </c>
      <c r="C81" s="46">
        <v>13913</v>
      </c>
      <c r="D81" s="46">
        <v>161483</v>
      </c>
      <c r="E81" s="46">
        <v>0</v>
      </c>
      <c r="F81" s="46">
        <v>239513</v>
      </c>
      <c r="G81" s="46">
        <v>7181</v>
      </c>
      <c r="H81" s="46">
        <v>16936</v>
      </c>
      <c r="J81" s="41" t="s">
        <v>181</v>
      </c>
      <c r="K81" s="24">
        <f t="shared" si="5"/>
        <v>304166000</v>
      </c>
      <c r="L81" s="24">
        <f t="shared" si="8"/>
        <v>282896000</v>
      </c>
      <c r="M81" s="24">
        <v>257479000</v>
      </c>
      <c r="N81" s="24">
        <v>5645000</v>
      </c>
      <c r="O81" s="24">
        <v>12723000</v>
      </c>
      <c r="P81" s="24">
        <v>765000</v>
      </c>
      <c r="Q81" s="24">
        <v>6284000</v>
      </c>
      <c r="R81" s="24">
        <v>21270000</v>
      </c>
    </row>
    <row r="82" spans="1:18" ht="15.75">
      <c r="A82" s="41" t="s">
        <v>179</v>
      </c>
      <c r="B82" s="39">
        <f t="shared" si="7"/>
        <v>991604</v>
      </c>
      <c r="C82" s="46">
        <v>63767</v>
      </c>
      <c r="D82" s="46">
        <v>295855</v>
      </c>
      <c r="E82" s="46">
        <v>0</v>
      </c>
      <c r="F82" s="46">
        <v>558696</v>
      </c>
      <c r="G82" s="46">
        <v>27169</v>
      </c>
      <c r="H82" s="46">
        <v>46117</v>
      </c>
      <c r="J82" s="41" t="s">
        <v>182</v>
      </c>
      <c r="K82" s="24">
        <f t="shared" si="5"/>
        <v>1682253</v>
      </c>
      <c r="L82" s="24">
        <f t="shared" si="8"/>
        <v>1566539</v>
      </c>
      <c r="M82" s="24">
        <v>1364965</v>
      </c>
      <c r="N82" s="24">
        <v>104442</v>
      </c>
      <c r="O82" s="24">
        <v>59761</v>
      </c>
      <c r="P82" s="31">
        <v>0</v>
      </c>
      <c r="Q82" s="24">
        <v>37371</v>
      </c>
      <c r="R82" s="24">
        <v>115714</v>
      </c>
    </row>
    <row r="83" spans="1:18" ht="15.75">
      <c r="A83" s="41" t="s">
        <v>180</v>
      </c>
      <c r="B83" s="39">
        <f t="shared" si="7"/>
        <v>1105565</v>
      </c>
      <c r="C83" s="46">
        <v>17890</v>
      </c>
      <c r="D83" s="46">
        <v>288616</v>
      </c>
      <c r="E83" s="46">
        <v>0</v>
      </c>
      <c r="F83" s="46">
        <v>752704</v>
      </c>
      <c r="G83" s="46">
        <v>14934</v>
      </c>
      <c r="H83" s="46">
        <v>31421</v>
      </c>
      <c r="J83" s="50"/>
      <c r="K83" s="24"/>
      <c r="L83" s="24"/>
      <c r="M83" s="24"/>
      <c r="N83" s="24"/>
      <c r="O83" s="24"/>
      <c r="P83" s="24"/>
      <c r="Q83" s="24"/>
      <c r="R83" s="24"/>
    </row>
    <row r="84" spans="1:18" ht="15.75">
      <c r="A84" s="41" t="s">
        <v>181</v>
      </c>
      <c r="B84" s="39">
        <f t="shared" si="7"/>
        <v>296626000</v>
      </c>
      <c r="C84" s="46">
        <v>136341000</v>
      </c>
      <c r="D84" s="46">
        <v>94757000</v>
      </c>
      <c r="E84" s="46">
        <v>3282000</v>
      </c>
      <c r="F84" s="46">
        <v>30576000</v>
      </c>
      <c r="G84" s="46">
        <v>1191000</v>
      </c>
      <c r="H84" s="46">
        <v>30479000</v>
      </c>
      <c r="J84" s="48" t="s">
        <v>203</v>
      </c>
      <c r="K84" s="24"/>
      <c r="L84" s="24"/>
      <c r="M84" s="24"/>
      <c r="N84" s="24"/>
      <c r="O84" s="24"/>
      <c r="P84" s="24"/>
      <c r="Q84" s="24"/>
      <c r="R84" s="24"/>
    </row>
    <row r="85" spans="1:18" ht="15.75">
      <c r="A85" s="41" t="s">
        <v>182</v>
      </c>
      <c r="B85" s="39">
        <f t="shared" si="7"/>
        <v>1602169</v>
      </c>
      <c r="C85" s="46">
        <v>45610</v>
      </c>
      <c r="D85" s="46">
        <v>561463</v>
      </c>
      <c r="E85" s="46">
        <v>0</v>
      </c>
      <c r="F85" s="46">
        <v>901815</v>
      </c>
      <c r="G85" s="46">
        <v>16882</v>
      </c>
      <c r="H85" s="46">
        <v>76399</v>
      </c>
      <c r="J85" s="49" t="s">
        <v>204</v>
      </c>
      <c r="K85" s="24">
        <f>+L85+R85</f>
        <v>593749</v>
      </c>
      <c r="L85" s="24">
        <f aca="true" t="shared" si="9" ref="L85:L94">SUM(M85:Q85)</f>
        <v>22635</v>
      </c>
      <c r="M85" s="31">
        <v>0</v>
      </c>
      <c r="N85" s="31">
        <v>0</v>
      </c>
      <c r="O85" s="24">
        <v>2149</v>
      </c>
      <c r="P85" s="31">
        <v>0</v>
      </c>
      <c r="Q85" s="24">
        <v>20486</v>
      </c>
      <c r="R85" s="24">
        <v>571114</v>
      </c>
    </row>
    <row r="86" spans="1:18" ht="15.75">
      <c r="A86" s="34"/>
      <c r="B86" s="36"/>
      <c r="C86" s="46"/>
      <c r="D86" s="46"/>
      <c r="E86" s="46"/>
      <c r="F86" s="46"/>
      <c r="G86" s="46"/>
      <c r="H86" s="46"/>
      <c r="J86" s="41" t="s">
        <v>185</v>
      </c>
      <c r="K86" s="24">
        <f>R86</f>
        <v>5156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24">
        <v>5156</v>
      </c>
    </row>
    <row r="87" spans="1:18" ht="15.75">
      <c r="A87" s="42" t="s">
        <v>183</v>
      </c>
      <c r="B87" s="36"/>
      <c r="C87" s="45"/>
      <c r="D87" s="45"/>
      <c r="E87" s="45"/>
      <c r="F87" s="45"/>
      <c r="G87" s="45"/>
      <c r="H87" s="45"/>
      <c r="J87" s="49" t="s">
        <v>205</v>
      </c>
      <c r="K87" s="24">
        <f aca="true" t="shared" si="10" ref="K87:K92">+L87+R87</f>
        <v>4924</v>
      </c>
      <c r="L87" s="24">
        <f t="shared" si="9"/>
        <v>1444</v>
      </c>
      <c r="M87" s="31">
        <v>0</v>
      </c>
      <c r="N87" s="31">
        <v>0</v>
      </c>
      <c r="O87" s="31">
        <v>0</v>
      </c>
      <c r="P87" s="31">
        <v>0</v>
      </c>
      <c r="Q87" s="24">
        <v>1444</v>
      </c>
      <c r="R87" s="24">
        <v>3480</v>
      </c>
    </row>
    <row r="88" spans="1:18" ht="15.75">
      <c r="A88" s="41" t="s">
        <v>184</v>
      </c>
      <c r="B88" s="39">
        <f aca="true" t="shared" si="11" ref="B88:B99">SUM(C88:H88)</f>
        <v>606751</v>
      </c>
      <c r="C88" s="46">
        <v>6871</v>
      </c>
      <c r="D88" s="46">
        <v>0</v>
      </c>
      <c r="E88" s="46">
        <v>0</v>
      </c>
      <c r="F88" s="46">
        <v>0</v>
      </c>
      <c r="G88" s="46">
        <v>40896</v>
      </c>
      <c r="H88" s="46">
        <v>558984</v>
      </c>
      <c r="J88" s="41" t="s">
        <v>187</v>
      </c>
      <c r="K88" s="24">
        <f t="shared" si="10"/>
        <v>17712</v>
      </c>
      <c r="L88" s="24">
        <f t="shared" si="9"/>
        <v>1534</v>
      </c>
      <c r="M88" s="31">
        <v>0</v>
      </c>
      <c r="N88" s="31">
        <v>0</v>
      </c>
      <c r="O88" s="31">
        <v>0</v>
      </c>
      <c r="P88" s="31">
        <v>0</v>
      </c>
      <c r="Q88" s="24">
        <v>1534</v>
      </c>
      <c r="R88" s="24">
        <v>16178</v>
      </c>
    </row>
    <row r="89" spans="1:18" ht="15.75">
      <c r="A89" s="41" t="s">
        <v>185</v>
      </c>
      <c r="B89" s="39">
        <f t="shared" si="11"/>
        <v>5134</v>
      </c>
      <c r="C89" s="46">
        <v>24</v>
      </c>
      <c r="D89" s="46">
        <v>5087</v>
      </c>
      <c r="E89" s="46">
        <v>0</v>
      </c>
      <c r="F89" s="46">
        <v>0</v>
      </c>
      <c r="G89" s="46">
        <v>0</v>
      </c>
      <c r="H89" s="46">
        <v>23</v>
      </c>
      <c r="J89" s="41" t="s">
        <v>206</v>
      </c>
      <c r="K89" s="24">
        <f t="shared" si="10"/>
        <v>53482</v>
      </c>
      <c r="L89" s="24">
        <f t="shared" si="9"/>
        <v>3289</v>
      </c>
      <c r="M89" s="31">
        <v>0</v>
      </c>
      <c r="N89" s="31">
        <v>0</v>
      </c>
      <c r="O89" s="31">
        <v>0</v>
      </c>
      <c r="P89" s="31">
        <v>0</v>
      </c>
      <c r="Q89" s="24">
        <v>3289</v>
      </c>
      <c r="R89" s="24">
        <v>50193</v>
      </c>
    </row>
    <row r="90" spans="1:18" ht="15.75">
      <c r="A90" s="41" t="s">
        <v>186</v>
      </c>
      <c r="B90" s="39">
        <f t="shared" si="11"/>
        <v>5058</v>
      </c>
      <c r="C90" s="46">
        <v>544</v>
      </c>
      <c r="D90" s="46">
        <v>1592</v>
      </c>
      <c r="E90" s="46">
        <v>0</v>
      </c>
      <c r="F90" s="46">
        <v>0</v>
      </c>
      <c r="G90" s="46">
        <v>693</v>
      </c>
      <c r="H90" s="46">
        <v>2229</v>
      </c>
      <c r="J90" s="41" t="s">
        <v>189</v>
      </c>
      <c r="K90" s="24">
        <f t="shared" si="10"/>
        <v>6329</v>
      </c>
      <c r="L90" s="24">
        <f t="shared" si="9"/>
        <v>2337</v>
      </c>
      <c r="M90" s="31">
        <v>0</v>
      </c>
      <c r="N90" s="31">
        <v>0</v>
      </c>
      <c r="O90" s="24">
        <v>566</v>
      </c>
      <c r="P90" s="31">
        <v>0</v>
      </c>
      <c r="Q90" s="24">
        <v>1771</v>
      </c>
      <c r="R90" s="24">
        <v>3992</v>
      </c>
    </row>
    <row r="91" spans="1:18" ht="15.75">
      <c r="A91" s="41" t="s">
        <v>187</v>
      </c>
      <c r="B91" s="39">
        <f t="shared" si="11"/>
        <v>16965</v>
      </c>
      <c r="C91" s="46">
        <v>5517</v>
      </c>
      <c r="D91" s="46">
        <v>0</v>
      </c>
      <c r="E91" s="46">
        <v>0</v>
      </c>
      <c r="F91" s="46">
        <v>0</v>
      </c>
      <c r="G91" s="46">
        <v>27</v>
      </c>
      <c r="H91" s="46">
        <v>11421</v>
      </c>
      <c r="J91" s="41" t="s">
        <v>190</v>
      </c>
      <c r="K91" s="24">
        <f t="shared" si="10"/>
        <v>17121</v>
      </c>
      <c r="L91" s="24">
        <f t="shared" si="9"/>
        <v>2924</v>
      </c>
      <c r="M91" s="31">
        <v>0</v>
      </c>
      <c r="N91" s="31">
        <v>0</v>
      </c>
      <c r="O91" s="31">
        <v>0</v>
      </c>
      <c r="P91" s="31">
        <v>0</v>
      </c>
      <c r="Q91" s="24">
        <v>2924</v>
      </c>
      <c r="R91" s="24">
        <v>14197</v>
      </c>
    </row>
    <row r="92" spans="1:18" ht="15.75">
      <c r="A92" s="41" t="s">
        <v>188</v>
      </c>
      <c r="B92" s="39">
        <f t="shared" si="11"/>
        <v>53570</v>
      </c>
      <c r="C92" s="46">
        <v>50466</v>
      </c>
      <c r="D92" s="46">
        <v>0</v>
      </c>
      <c r="E92" s="46">
        <v>0</v>
      </c>
      <c r="F92" s="46">
        <v>0</v>
      </c>
      <c r="G92" s="46">
        <v>10</v>
      </c>
      <c r="H92" s="46">
        <v>3094</v>
      </c>
      <c r="J92" s="41" t="s">
        <v>191</v>
      </c>
      <c r="K92" s="24">
        <f t="shared" si="10"/>
        <v>17717</v>
      </c>
      <c r="L92" s="24">
        <f t="shared" si="9"/>
        <v>2807</v>
      </c>
      <c r="M92" s="31">
        <v>0</v>
      </c>
      <c r="N92" s="31">
        <v>0</v>
      </c>
      <c r="O92" s="31">
        <v>0</v>
      </c>
      <c r="P92" s="31">
        <v>0</v>
      </c>
      <c r="Q92" s="24">
        <v>2807</v>
      </c>
      <c r="R92" s="24">
        <v>14910</v>
      </c>
    </row>
    <row r="93" spans="1:18" ht="15.75">
      <c r="A93" s="41" t="s">
        <v>189</v>
      </c>
      <c r="B93" s="39">
        <f t="shared" si="11"/>
        <v>6320</v>
      </c>
      <c r="C93" s="46">
        <v>390</v>
      </c>
      <c r="D93" s="46">
        <v>3545</v>
      </c>
      <c r="E93" s="46">
        <v>0</v>
      </c>
      <c r="F93" s="46">
        <v>0</v>
      </c>
      <c r="G93" s="46">
        <v>1833</v>
      </c>
      <c r="H93" s="46">
        <v>552</v>
      </c>
      <c r="J93" s="41" t="s">
        <v>207</v>
      </c>
      <c r="K93" s="24">
        <f>+R93</f>
        <v>7117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24">
        <v>7117</v>
      </c>
    </row>
    <row r="94" spans="1:18" ht="15.75">
      <c r="A94" s="41" t="s">
        <v>190</v>
      </c>
      <c r="B94" s="39">
        <f t="shared" si="11"/>
        <v>16999</v>
      </c>
      <c r="C94" s="46">
        <v>532</v>
      </c>
      <c r="D94" s="46">
        <v>13719</v>
      </c>
      <c r="E94" s="46">
        <v>0</v>
      </c>
      <c r="F94" s="46">
        <v>0</v>
      </c>
      <c r="G94" s="46">
        <v>0</v>
      </c>
      <c r="H94" s="46">
        <v>2748</v>
      </c>
      <c r="J94" s="41" t="s">
        <v>193</v>
      </c>
      <c r="K94" s="24">
        <f>+L94+R94</f>
        <v>2779028</v>
      </c>
      <c r="L94" s="24">
        <f t="shared" si="9"/>
        <v>2332116</v>
      </c>
      <c r="M94" s="31">
        <v>0</v>
      </c>
      <c r="N94" s="31">
        <v>0</v>
      </c>
      <c r="O94" s="31">
        <v>51126</v>
      </c>
      <c r="P94" s="31">
        <v>0</v>
      </c>
      <c r="Q94" s="31">
        <v>2280990</v>
      </c>
      <c r="R94" s="24">
        <v>446912</v>
      </c>
    </row>
    <row r="95" spans="1:18" ht="15.75">
      <c r="A95" s="41" t="s">
        <v>191</v>
      </c>
      <c r="B95" s="39">
        <f t="shared" si="11"/>
        <v>10634</v>
      </c>
      <c r="C95" s="46">
        <v>0</v>
      </c>
      <c r="D95" s="46">
        <v>7319</v>
      </c>
      <c r="E95" s="46">
        <v>0</v>
      </c>
      <c r="F95" s="46">
        <v>0</v>
      </c>
      <c r="G95" s="46">
        <v>0</v>
      </c>
      <c r="H95" s="46">
        <v>3315</v>
      </c>
      <c r="J95" s="49" t="s">
        <v>208</v>
      </c>
      <c r="K95" s="24">
        <f>+L95+R95</f>
        <v>11225</v>
      </c>
      <c r="L95" s="24">
        <f>SUM(M95:Q95)</f>
        <v>960</v>
      </c>
      <c r="M95" s="31">
        <v>0</v>
      </c>
      <c r="N95" s="31">
        <v>0</v>
      </c>
      <c r="O95" s="31">
        <v>0</v>
      </c>
      <c r="P95" s="31">
        <v>0</v>
      </c>
      <c r="Q95" s="24">
        <v>960</v>
      </c>
      <c r="R95" s="24">
        <v>10265</v>
      </c>
    </row>
    <row r="96" spans="1:18" ht="15.75">
      <c r="A96" s="41" t="s">
        <v>192</v>
      </c>
      <c r="B96" s="39">
        <f t="shared" si="11"/>
        <v>17678</v>
      </c>
      <c r="C96" s="46">
        <v>16926</v>
      </c>
      <c r="D96" s="46">
        <v>0</v>
      </c>
      <c r="E96" s="46">
        <v>0</v>
      </c>
      <c r="F96" s="46">
        <v>0</v>
      </c>
      <c r="G96" s="46">
        <v>0</v>
      </c>
      <c r="H96" s="46">
        <v>752</v>
      </c>
      <c r="J96" s="51"/>
      <c r="K96" s="24"/>
      <c r="L96" s="24"/>
      <c r="M96" s="24"/>
      <c r="N96" s="24"/>
      <c r="O96" s="24"/>
      <c r="P96" s="24"/>
      <c r="Q96" s="24"/>
      <c r="R96" s="24"/>
    </row>
    <row r="97" spans="1:18" ht="15.75">
      <c r="A97" s="41" t="s">
        <v>193</v>
      </c>
      <c r="B97" s="39">
        <f t="shared" si="11"/>
        <v>2944532</v>
      </c>
      <c r="C97" s="46">
        <v>2708358</v>
      </c>
      <c r="D97" s="46">
        <v>0</v>
      </c>
      <c r="E97" s="46">
        <v>0</v>
      </c>
      <c r="F97" s="46">
        <v>0</v>
      </c>
      <c r="G97" s="46">
        <v>87921</v>
      </c>
      <c r="H97" s="46">
        <v>148253</v>
      </c>
      <c r="J97" s="42" t="s">
        <v>196</v>
      </c>
      <c r="K97" s="24"/>
      <c r="L97" s="24"/>
      <c r="M97" s="24"/>
      <c r="N97" s="24"/>
      <c r="O97" s="24"/>
      <c r="P97" s="24"/>
      <c r="Q97" s="24"/>
      <c r="R97" s="24"/>
    </row>
    <row r="98" spans="1:18" ht="15.75">
      <c r="A98" s="41" t="s">
        <v>194</v>
      </c>
      <c r="B98" s="39">
        <f t="shared" si="11"/>
        <v>7125</v>
      </c>
      <c r="C98" s="46">
        <v>1159</v>
      </c>
      <c r="D98" s="46">
        <v>5660</v>
      </c>
      <c r="E98" s="46">
        <v>0</v>
      </c>
      <c r="F98" s="46">
        <v>0</v>
      </c>
      <c r="G98" s="46">
        <v>0</v>
      </c>
      <c r="H98" s="46">
        <v>306</v>
      </c>
      <c r="J98" s="43" t="s">
        <v>197</v>
      </c>
      <c r="K98" s="24">
        <f>+L98+R98</f>
        <v>6594747</v>
      </c>
      <c r="L98" s="24">
        <f>SUM(M98:Q98)</f>
        <v>5790115</v>
      </c>
      <c r="M98" s="24">
        <v>4701750</v>
      </c>
      <c r="N98" s="31">
        <v>0</v>
      </c>
      <c r="O98" s="24">
        <v>569738</v>
      </c>
      <c r="P98" s="31">
        <v>0</v>
      </c>
      <c r="Q98" s="24">
        <v>518627</v>
      </c>
      <c r="R98" s="24">
        <v>804632</v>
      </c>
    </row>
    <row r="99" spans="1:18" ht="15.75">
      <c r="A99" s="41" t="s">
        <v>195</v>
      </c>
      <c r="B99" s="39">
        <f t="shared" si="11"/>
        <v>11582</v>
      </c>
      <c r="C99" s="46">
        <v>5676</v>
      </c>
      <c r="D99" s="46">
        <v>0</v>
      </c>
      <c r="E99" s="46">
        <v>0</v>
      </c>
      <c r="F99" s="46">
        <v>0</v>
      </c>
      <c r="G99" s="46">
        <v>0</v>
      </c>
      <c r="H99" s="46">
        <v>5906</v>
      </c>
      <c r="K99" s="24"/>
      <c r="L99" s="24"/>
      <c r="M99" s="24"/>
      <c r="N99" s="24"/>
      <c r="O99" s="24"/>
      <c r="P99" s="24"/>
      <c r="Q99" s="24"/>
      <c r="R99" s="24"/>
    </row>
    <row r="100" spans="1:18" ht="15.75">
      <c r="A100" s="34"/>
      <c r="B100" s="36"/>
      <c r="C100" s="46"/>
      <c r="D100" s="46"/>
      <c r="E100" s="46"/>
      <c r="F100" s="46"/>
      <c r="G100" s="46"/>
      <c r="H100" s="46"/>
      <c r="K100" s="24"/>
      <c r="L100" s="24"/>
      <c r="M100" s="24"/>
      <c r="N100" s="24"/>
      <c r="O100" s="24"/>
      <c r="P100" s="24"/>
      <c r="Q100" s="24"/>
      <c r="R100" s="24"/>
    </row>
    <row r="101" spans="1:18" ht="15.75">
      <c r="A101" s="42" t="s">
        <v>196</v>
      </c>
      <c r="B101" s="36"/>
      <c r="C101" s="47"/>
      <c r="D101" s="47"/>
      <c r="E101" s="47"/>
      <c r="F101" s="47"/>
      <c r="G101" s="47"/>
      <c r="H101" s="47"/>
      <c r="K101" s="40"/>
      <c r="L101" s="40"/>
      <c r="M101" s="40"/>
      <c r="N101" s="40"/>
      <c r="O101" s="40"/>
      <c r="P101" s="40"/>
      <c r="Q101" s="40"/>
      <c r="R101" s="40"/>
    </row>
    <row r="102" spans="1:18" ht="15.75">
      <c r="A102" s="43" t="s">
        <v>197</v>
      </c>
      <c r="B102" s="39">
        <f>SUM(C102:H102)</f>
        <v>6223915</v>
      </c>
      <c r="C102" s="46">
        <v>2548763</v>
      </c>
      <c r="D102" s="46">
        <v>616128</v>
      </c>
      <c r="E102" s="46">
        <v>0</v>
      </c>
      <c r="F102" s="46">
        <v>2116615</v>
      </c>
      <c r="G102" s="46">
        <v>39957</v>
      </c>
      <c r="H102" s="46">
        <v>902452</v>
      </c>
      <c r="K102" s="24"/>
      <c r="L102" s="24"/>
      <c r="M102" s="24"/>
      <c r="N102" s="31"/>
      <c r="O102" s="24"/>
      <c r="P102" s="31"/>
      <c r="Q102" s="24"/>
      <c r="R102" s="24"/>
    </row>
    <row r="103" spans="1:18" ht="15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3"/>
      <c r="L103" s="53"/>
      <c r="M103" s="53"/>
      <c r="N103" s="53"/>
      <c r="O103" s="53"/>
      <c r="P103" s="53"/>
      <c r="Q103" s="53"/>
      <c r="R103" s="53"/>
    </row>
    <row r="104" spans="1:18" ht="15.75">
      <c r="A104" s="6" t="s">
        <v>76</v>
      </c>
      <c r="K104" s="40"/>
      <c r="L104" s="40"/>
      <c r="M104" s="40"/>
      <c r="N104" s="40"/>
      <c r="O104" s="40"/>
      <c r="P104" s="40"/>
      <c r="Q104" s="40"/>
      <c r="R104" s="40"/>
    </row>
    <row r="105" spans="1:18" ht="15.75">
      <c r="A105" s="6" t="s">
        <v>77</v>
      </c>
      <c r="K105" s="40"/>
      <c r="L105" s="40"/>
      <c r="M105" s="40"/>
      <c r="N105" s="40"/>
      <c r="O105" s="40"/>
      <c r="P105" s="40"/>
      <c r="Q105" s="40"/>
      <c r="R105" s="40"/>
    </row>
    <row r="106" spans="1:18" ht="15.75">
      <c r="A106" s="6" t="s">
        <v>83</v>
      </c>
      <c r="K106" s="40"/>
      <c r="L106" s="40"/>
      <c r="M106" s="40"/>
      <c r="N106" s="40"/>
      <c r="O106" s="40"/>
      <c r="P106" s="40"/>
      <c r="Q106" s="40"/>
      <c r="R106" s="40"/>
    </row>
    <row r="107" spans="1:18" ht="15.75">
      <c r="A107" s="6"/>
      <c r="K107" s="40"/>
      <c r="L107" s="40"/>
      <c r="M107" s="40"/>
      <c r="N107" s="40"/>
      <c r="O107" s="40"/>
      <c r="P107" s="40"/>
      <c r="Q107" s="40"/>
      <c r="R107" s="40"/>
    </row>
    <row r="108" spans="1:18" ht="36" customHeight="1">
      <c r="A108" s="80" t="s">
        <v>284</v>
      </c>
      <c r="B108" s="80"/>
      <c r="C108" s="80"/>
      <c r="D108" s="80"/>
      <c r="E108" s="80"/>
      <c r="F108" s="80"/>
      <c r="G108" s="80"/>
      <c r="H108" s="80"/>
      <c r="K108" s="40"/>
      <c r="L108" s="40"/>
      <c r="M108" s="40"/>
      <c r="N108" s="40"/>
      <c r="O108" s="40"/>
      <c r="P108" s="40"/>
      <c r="Q108" s="40"/>
      <c r="R108" s="40"/>
    </row>
    <row r="109" spans="1:18" ht="15.75">
      <c r="A109" s="5"/>
      <c r="K109" s="40"/>
      <c r="L109" s="40"/>
      <c r="M109" s="40"/>
      <c r="N109" s="40"/>
      <c r="O109" s="40"/>
      <c r="P109" s="40"/>
      <c r="Q109" s="40"/>
      <c r="R109" s="40"/>
    </row>
    <row r="110" spans="11:18" ht="15.75">
      <c r="K110" s="40"/>
      <c r="L110" s="40"/>
      <c r="M110" s="40"/>
      <c r="N110" s="40"/>
      <c r="O110" s="40"/>
      <c r="P110" s="40"/>
      <c r="Q110" s="40"/>
      <c r="R110" s="40"/>
    </row>
    <row r="111" spans="11:18" ht="15.75">
      <c r="K111" s="40"/>
      <c r="L111" s="40"/>
      <c r="M111" s="40"/>
      <c r="N111" s="40"/>
      <c r="O111" s="40"/>
      <c r="P111" s="40"/>
      <c r="Q111" s="40"/>
      <c r="R111" s="40"/>
    </row>
    <row r="112" spans="11:18" ht="15.75">
      <c r="K112" s="40"/>
      <c r="L112" s="40"/>
      <c r="M112" s="40"/>
      <c r="N112" s="40"/>
      <c r="O112" s="40"/>
      <c r="P112" s="40"/>
      <c r="Q112" s="40"/>
      <c r="R112" s="40"/>
    </row>
    <row r="113" spans="11:18" ht="15.75">
      <c r="K113" s="40"/>
      <c r="L113" s="40"/>
      <c r="M113" s="40"/>
      <c r="N113" s="40"/>
      <c r="O113" s="40"/>
      <c r="P113" s="40"/>
      <c r="Q113" s="40"/>
      <c r="R113" s="40"/>
    </row>
    <row r="114" spans="11:18" ht="15.75">
      <c r="K114" s="40"/>
      <c r="L114" s="40"/>
      <c r="M114" s="40"/>
      <c r="N114" s="40"/>
      <c r="O114" s="40"/>
      <c r="P114" s="40"/>
      <c r="Q114" s="40"/>
      <c r="R114" s="40"/>
    </row>
    <row r="115" spans="11:18" ht="15.75">
      <c r="K115" s="40"/>
      <c r="L115" s="40"/>
      <c r="M115" s="40"/>
      <c r="N115" s="40"/>
      <c r="O115" s="40"/>
      <c r="P115" s="40"/>
      <c r="Q115" s="40"/>
      <c r="R115" s="40"/>
    </row>
    <row r="116" spans="11:18" ht="15.75">
      <c r="K116" s="40"/>
      <c r="L116" s="40"/>
      <c r="M116" s="40"/>
      <c r="N116" s="40"/>
      <c r="O116" s="40"/>
      <c r="P116" s="40"/>
      <c r="Q116" s="40"/>
      <c r="R116" s="40"/>
    </row>
    <row r="117" spans="11:18" ht="15.75">
      <c r="K117" s="40"/>
      <c r="L117" s="40"/>
      <c r="M117" s="40"/>
      <c r="N117" s="40"/>
      <c r="O117" s="40"/>
      <c r="P117" s="40"/>
      <c r="Q117" s="40"/>
      <c r="R117" s="40"/>
    </row>
  </sheetData>
  <sheetProtection/>
  <mergeCells count="4">
    <mergeCell ref="B5:H5"/>
    <mergeCell ref="L6:Q6"/>
    <mergeCell ref="J5:R5"/>
    <mergeCell ref="A108:H108"/>
  </mergeCells>
  <hyperlinks>
    <hyperlink ref="A108:H108" r:id="rId1" display="SOURCE: New York State Department of Financial Services, 2014 Department of Financial Services Annual Report; https://www.dfs.ny.gov/reports_and_publications/dfs_annual_reports (last viewed August 11, 2015)."/>
  </hyperlinks>
  <printOptions/>
  <pageMargins left="0.7" right="0.7" top="0.75" bottom="0.75" header="0.3" footer="0.3"/>
  <pageSetup horizontalDpi="1200" verticalDpi="1200" orientation="landscape" scale="65" r:id="rId2"/>
  <colBreaks count="1" manualBreakCount="1">
    <brk id="8" max="10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4.77734375" style="0" customWidth="1"/>
    <col min="2" max="8" width="12.77734375" style="0" customWidth="1"/>
    <col min="9" max="9" width="5.77734375" style="0" customWidth="1"/>
    <col min="10" max="10" width="44.77734375" style="0" customWidth="1"/>
  </cols>
  <sheetData>
    <row r="1" spans="1:18" ht="20.25">
      <c r="A1" s="18" t="s">
        <v>211</v>
      </c>
      <c r="B1" s="2"/>
      <c r="C1" s="3"/>
      <c r="D1" s="4"/>
      <c r="E1" s="67"/>
      <c r="F1" s="32"/>
      <c r="G1" s="5"/>
      <c r="H1" s="5"/>
      <c r="I1" s="5"/>
      <c r="J1" s="18" t="s">
        <v>212</v>
      </c>
      <c r="K1" s="5"/>
      <c r="L1" s="5"/>
      <c r="M1" s="5"/>
      <c r="N1" s="5"/>
      <c r="O1" s="5"/>
      <c r="P1" s="5"/>
      <c r="Q1" s="5"/>
      <c r="R1" s="5"/>
    </row>
    <row r="2" spans="1:18" ht="20.25">
      <c r="A2" s="18" t="s">
        <v>213</v>
      </c>
      <c r="B2" s="2"/>
      <c r="C2" s="3"/>
      <c r="D2" s="4"/>
      <c r="E2" s="68"/>
      <c r="F2" s="3"/>
      <c r="G2" s="5"/>
      <c r="H2" s="5"/>
      <c r="I2" s="5"/>
      <c r="J2" s="18" t="s">
        <v>213</v>
      </c>
      <c r="K2" s="5"/>
      <c r="L2" s="5"/>
      <c r="M2" s="5"/>
      <c r="N2" s="5"/>
      <c r="O2" s="5"/>
      <c r="P2" s="5"/>
      <c r="Q2" s="5"/>
      <c r="R2" s="5"/>
    </row>
    <row r="3" spans="1:18" ht="20.25">
      <c r="A3" s="18" t="s">
        <v>78</v>
      </c>
      <c r="B3" s="2"/>
      <c r="C3" s="3"/>
      <c r="D3" s="4"/>
      <c r="E3" s="3"/>
      <c r="F3" s="3"/>
      <c r="G3" s="5"/>
      <c r="H3" s="5"/>
      <c r="I3" s="5"/>
      <c r="J3" s="18" t="s">
        <v>78</v>
      </c>
      <c r="K3" s="5"/>
      <c r="L3" s="5"/>
      <c r="M3" s="5"/>
      <c r="N3" s="5"/>
      <c r="O3" s="5"/>
      <c r="P3" s="5"/>
      <c r="Q3" s="5"/>
      <c r="R3" s="5"/>
    </row>
    <row r="4" spans="1:18" ht="20.25">
      <c r="A4" s="18"/>
      <c r="B4" s="2"/>
      <c r="C4" s="3"/>
      <c r="D4" s="4"/>
      <c r="E4" s="3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.75">
      <c r="A5" s="7"/>
      <c r="B5" s="78" t="s">
        <v>1</v>
      </c>
      <c r="C5" s="78"/>
      <c r="D5" s="78"/>
      <c r="E5" s="78"/>
      <c r="F5" s="78"/>
      <c r="G5" s="78"/>
      <c r="H5" s="78"/>
      <c r="I5" s="6"/>
      <c r="J5" s="78" t="s">
        <v>74</v>
      </c>
      <c r="K5" s="78"/>
      <c r="L5" s="78"/>
      <c r="M5" s="78"/>
      <c r="N5" s="78"/>
      <c r="O5" s="78"/>
      <c r="P5" s="78"/>
      <c r="Q5" s="78"/>
      <c r="R5" s="78"/>
    </row>
    <row r="6" spans="1:18" ht="15.75">
      <c r="A6" s="1"/>
      <c r="B6" s="1"/>
      <c r="C6" s="1"/>
      <c r="D6" s="1"/>
      <c r="E6" s="1"/>
      <c r="F6" s="1"/>
      <c r="G6" s="1"/>
      <c r="H6" s="1"/>
      <c r="I6" s="5"/>
      <c r="J6" s="5"/>
      <c r="K6" s="1"/>
      <c r="L6" s="79" t="s">
        <v>75</v>
      </c>
      <c r="M6" s="79"/>
      <c r="N6" s="79"/>
      <c r="O6" s="79"/>
      <c r="P6" s="79"/>
      <c r="Q6" s="79"/>
      <c r="R6" s="1"/>
    </row>
    <row r="7" spans="1:18" ht="72">
      <c r="A7" s="54" t="s">
        <v>209</v>
      </c>
      <c r="B7" s="8" t="s">
        <v>94</v>
      </c>
      <c r="C7" s="19" t="s">
        <v>95</v>
      </c>
      <c r="D7" s="20" t="s">
        <v>96</v>
      </c>
      <c r="E7" s="21" t="s">
        <v>97</v>
      </c>
      <c r="F7" s="20" t="s">
        <v>98</v>
      </c>
      <c r="G7" s="22" t="s">
        <v>99</v>
      </c>
      <c r="H7" s="22" t="s">
        <v>100</v>
      </c>
      <c r="I7" s="56"/>
      <c r="J7" s="54" t="s">
        <v>209</v>
      </c>
      <c r="K7" s="22" t="s">
        <v>107</v>
      </c>
      <c r="L7" s="22" t="s">
        <v>101</v>
      </c>
      <c r="M7" s="22" t="s">
        <v>102</v>
      </c>
      <c r="N7" s="22" t="s">
        <v>103</v>
      </c>
      <c r="O7" s="22" t="s">
        <v>108</v>
      </c>
      <c r="P7" s="22" t="s">
        <v>104</v>
      </c>
      <c r="Q7" s="22" t="s">
        <v>105</v>
      </c>
      <c r="R7" s="22" t="s">
        <v>106</v>
      </c>
    </row>
    <row r="8" spans="1:18" ht="15.75">
      <c r="A8" s="5"/>
      <c r="B8" s="5"/>
      <c r="C8" s="5"/>
      <c r="D8" s="5"/>
      <c r="E8" s="5"/>
      <c r="F8" s="5"/>
      <c r="G8" s="5"/>
      <c r="H8" s="5"/>
      <c r="I8" s="6"/>
      <c r="J8" s="5"/>
      <c r="K8" s="9"/>
      <c r="L8" s="5"/>
      <c r="M8" s="5"/>
      <c r="N8" s="10"/>
      <c r="O8" s="10"/>
      <c r="P8" s="10"/>
      <c r="Q8" s="10"/>
      <c r="R8" s="5"/>
    </row>
    <row r="9" spans="1:18" ht="15.75">
      <c r="A9" s="32" t="s">
        <v>0</v>
      </c>
      <c r="B9" s="29">
        <f aca="true" t="shared" si="0" ref="B9:H9">SUM(B12:B101)</f>
        <v>630544117</v>
      </c>
      <c r="C9" s="24">
        <f t="shared" si="0"/>
        <v>215261639</v>
      </c>
      <c r="D9" s="24">
        <f t="shared" si="0"/>
        <v>126408725</v>
      </c>
      <c r="E9" s="24">
        <f t="shared" si="0"/>
        <v>19004763</v>
      </c>
      <c r="F9" s="24">
        <f t="shared" si="0"/>
        <v>173935357</v>
      </c>
      <c r="G9" s="24">
        <f t="shared" si="0"/>
        <v>2481299</v>
      </c>
      <c r="H9" s="24">
        <f t="shared" si="0"/>
        <v>93452334</v>
      </c>
      <c r="J9" s="32" t="s">
        <v>0</v>
      </c>
      <c r="K9" s="29">
        <f aca="true" t="shared" si="1" ref="K9:R9">SUM(K12:K101)</f>
        <v>630544117</v>
      </c>
      <c r="L9" s="29">
        <f t="shared" si="1"/>
        <v>559082725</v>
      </c>
      <c r="M9" s="24">
        <f t="shared" si="1"/>
        <v>479704744</v>
      </c>
      <c r="N9" s="24">
        <f t="shared" si="1"/>
        <v>29451899</v>
      </c>
      <c r="O9" s="24">
        <f t="shared" si="1"/>
        <v>24068635</v>
      </c>
      <c r="P9" s="24">
        <f t="shared" si="1"/>
        <v>2635505</v>
      </c>
      <c r="Q9" s="24">
        <f t="shared" si="1"/>
        <v>23221942</v>
      </c>
      <c r="R9" s="24">
        <f t="shared" si="1"/>
        <v>71461392</v>
      </c>
    </row>
    <row r="10" spans="1:10" ht="15.75">
      <c r="A10" s="24"/>
      <c r="J10" s="24"/>
    </row>
    <row r="11" spans="1:18" ht="15.75">
      <c r="A11" s="70" t="s">
        <v>198</v>
      </c>
      <c r="B11" s="24"/>
      <c r="C11" s="27"/>
      <c r="D11" s="28"/>
      <c r="E11" s="28"/>
      <c r="F11" s="28"/>
      <c r="G11" s="24"/>
      <c r="H11" s="24"/>
      <c r="J11" s="24" t="s">
        <v>2</v>
      </c>
      <c r="K11" s="24"/>
      <c r="L11" s="24"/>
      <c r="M11" s="24"/>
      <c r="N11" s="24"/>
      <c r="O11" s="24"/>
      <c r="P11" s="24"/>
      <c r="Q11" s="24"/>
      <c r="R11" s="24"/>
    </row>
    <row r="12" spans="1:18" ht="15.75">
      <c r="A12" s="69" t="s">
        <v>110</v>
      </c>
      <c r="B12" s="24">
        <f aca="true" t="shared" si="2" ref="B12:B59">SUM(C12:H12)</f>
        <v>586241</v>
      </c>
      <c r="C12" s="46">
        <v>10937</v>
      </c>
      <c r="D12" s="46">
        <v>186718</v>
      </c>
      <c r="E12" s="46">
        <v>1508</v>
      </c>
      <c r="F12" s="46">
        <v>361814</v>
      </c>
      <c r="G12" s="46">
        <v>6051</v>
      </c>
      <c r="H12" s="46">
        <v>19213</v>
      </c>
      <c r="J12" s="24" t="s">
        <v>3</v>
      </c>
      <c r="K12" s="24">
        <f aca="true" t="shared" si="3" ref="K12:K59">+L12+R12</f>
        <v>586241</v>
      </c>
      <c r="L12" s="24">
        <f aca="true" t="shared" si="4" ref="L12:L59">SUM(M12:Q12)</f>
        <v>537284</v>
      </c>
      <c r="M12" s="24">
        <v>488628</v>
      </c>
      <c r="N12" s="24">
        <v>22253</v>
      </c>
      <c r="O12" s="24">
        <v>20000</v>
      </c>
      <c r="P12" s="31">
        <v>0</v>
      </c>
      <c r="Q12" s="24">
        <v>6403</v>
      </c>
      <c r="R12" s="24">
        <v>48957</v>
      </c>
    </row>
    <row r="13" spans="1:18" ht="15.75">
      <c r="A13" s="69" t="s">
        <v>111</v>
      </c>
      <c r="B13" s="24">
        <f t="shared" si="2"/>
        <v>244581</v>
      </c>
      <c r="C13" s="46">
        <v>7885</v>
      </c>
      <c r="D13" s="46">
        <v>68436</v>
      </c>
      <c r="E13" s="46">
        <v>3096</v>
      </c>
      <c r="F13" s="46">
        <v>154128</v>
      </c>
      <c r="G13" s="46">
        <v>1753</v>
      </c>
      <c r="H13" s="46">
        <v>9283</v>
      </c>
      <c r="J13" s="24" t="s">
        <v>4</v>
      </c>
      <c r="K13" s="24">
        <f t="shared" si="3"/>
        <v>244581</v>
      </c>
      <c r="L13" s="24">
        <f t="shared" si="4"/>
        <v>213254</v>
      </c>
      <c r="M13" s="24">
        <v>212937</v>
      </c>
      <c r="N13" s="31">
        <v>0</v>
      </c>
      <c r="O13" s="31">
        <v>0</v>
      </c>
      <c r="P13" s="31">
        <v>0</v>
      </c>
      <c r="Q13" s="24">
        <v>317</v>
      </c>
      <c r="R13" s="24">
        <v>31327</v>
      </c>
    </row>
    <row r="14" spans="1:18" ht="15.75">
      <c r="A14" s="69" t="s">
        <v>112</v>
      </c>
      <c r="B14" s="24">
        <f t="shared" si="2"/>
        <v>880773</v>
      </c>
      <c r="C14" s="46">
        <v>130357</v>
      </c>
      <c r="D14" s="46">
        <v>86058</v>
      </c>
      <c r="E14" s="46">
        <v>145</v>
      </c>
      <c r="F14" s="46">
        <v>644202</v>
      </c>
      <c r="G14" s="46">
        <v>7721</v>
      </c>
      <c r="H14" s="46">
        <v>12290</v>
      </c>
      <c r="J14" s="24" t="s">
        <v>5</v>
      </c>
      <c r="K14" s="24">
        <f t="shared" si="3"/>
        <v>880773</v>
      </c>
      <c r="L14" s="24">
        <f t="shared" si="4"/>
        <v>778899</v>
      </c>
      <c r="M14" s="24">
        <v>765644</v>
      </c>
      <c r="N14" s="31">
        <v>0</v>
      </c>
      <c r="O14" s="24">
        <v>6000</v>
      </c>
      <c r="P14" s="31">
        <v>0</v>
      </c>
      <c r="Q14" s="24">
        <v>7255</v>
      </c>
      <c r="R14" s="24">
        <v>101874</v>
      </c>
    </row>
    <row r="15" spans="1:18" ht="15.75">
      <c r="A15" s="69" t="s">
        <v>113</v>
      </c>
      <c r="B15" s="24">
        <f t="shared" si="2"/>
        <v>271955</v>
      </c>
      <c r="C15" s="46">
        <v>118781</v>
      </c>
      <c r="D15" s="46">
        <v>37512</v>
      </c>
      <c r="E15" s="46">
        <v>0</v>
      </c>
      <c r="F15" s="46">
        <v>112896</v>
      </c>
      <c r="G15" s="46">
        <v>961</v>
      </c>
      <c r="H15" s="46">
        <v>1805</v>
      </c>
      <c r="J15" s="24" t="s">
        <v>6</v>
      </c>
      <c r="K15" s="24">
        <f t="shared" si="3"/>
        <v>271955</v>
      </c>
      <c r="L15" s="24">
        <f t="shared" si="4"/>
        <v>237232</v>
      </c>
      <c r="M15" s="24">
        <v>230595</v>
      </c>
      <c r="N15" s="31">
        <v>0</v>
      </c>
      <c r="O15" s="24">
        <v>469</v>
      </c>
      <c r="P15" s="24">
        <v>4500</v>
      </c>
      <c r="Q15" s="24">
        <v>1668</v>
      </c>
      <c r="R15" s="24">
        <v>34723</v>
      </c>
    </row>
    <row r="16" spans="1:18" ht="15.75">
      <c r="A16" s="69" t="s">
        <v>114</v>
      </c>
      <c r="B16" s="24">
        <f t="shared" si="2"/>
        <v>313121</v>
      </c>
      <c r="C16" s="46">
        <v>28714</v>
      </c>
      <c r="D16" s="46">
        <v>4736</v>
      </c>
      <c r="E16" s="46">
        <v>0</v>
      </c>
      <c r="F16" s="46">
        <v>269435</v>
      </c>
      <c r="G16" s="46">
        <v>7368</v>
      </c>
      <c r="H16" s="46">
        <v>2868</v>
      </c>
      <c r="J16" s="24" t="s">
        <v>7</v>
      </c>
      <c r="K16" s="24">
        <f t="shared" si="3"/>
        <v>313121</v>
      </c>
      <c r="L16" s="24">
        <f t="shared" si="4"/>
        <v>283393</v>
      </c>
      <c r="M16" s="24">
        <v>282773</v>
      </c>
      <c r="N16" s="31">
        <v>0</v>
      </c>
      <c r="O16" s="31">
        <v>0</v>
      </c>
      <c r="P16" s="31">
        <v>0</v>
      </c>
      <c r="Q16" s="24">
        <v>620</v>
      </c>
      <c r="R16" s="24">
        <v>29728</v>
      </c>
    </row>
    <row r="17" spans="1:18" ht="15.75">
      <c r="A17" s="69" t="s">
        <v>115</v>
      </c>
      <c r="B17" s="24">
        <f t="shared" si="2"/>
        <v>154986</v>
      </c>
      <c r="C17" s="46">
        <v>16309</v>
      </c>
      <c r="D17" s="46">
        <v>12710</v>
      </c>
      <c r="E17" s="46">
        <v>8700</v>
      </c>
      <c r="F17" s="46">
        <v>109438</v>
      </c>
      <c r="G17" s="46">
        <v>1107</v>
      </c>
      <c r="H17" s="46">
        <v>6722</v>
      </c>
      <c r="J17" s="24" t="s">
        <v>8</v>
      </c>
      <c r="K17" s="24">
        <f t="shared" si="3"/>
        <v>154986</v>
      </c>
      <c r="L17" s="24">
        <f t="shared" si="4"/>
        <v>134068</v>
      </c>
      <c r="M17" s="24">
        <v>129975</v>
      </c>
      <c r="N17" s="31">
        <v>0</v>
      </c>
      <c r="O17" s="24">
        <v>3000</v>
      </c>
      <c r="P17" s="31">
        <v>0</v>
      </c>
      <c r="Q17" s="24">
        <v>1093</v>
      </c>
      <c r="R17" s="24">
        <v>20918</v>
      </c>
    </row>
    <row r="18" spans="1:18" ht="15.75">
      <c r="A18" s="69" t="s">
        <v>160</v>
      </c>
      <c r="B18" s="24">
        <f t="shared" si="2"/>
        <v>5367346</v>
      </c>
      <c r="C18" s="46">
        <v>687271</v>
      </c>
      <c r="D18" s="46">
        <v>540854</v>
      </c>
      <c r="E18" s="46">
        <v>0</v>
      </c>
      <c r="F18" s="46">
        <v>3705461</v>
      </c>
      <c r="G18" s="46">
        <v>21535</v>
      </c>
      <c r="H18" s="46">
        <v>412225</v>
      </c>
      <c r="J18" s="24" t="s">
        <v>9</v>
      </c>
      <c r="K18" s="24">
        <f t="shared" si="3"/>
        <v>5367346</v>
      </c>
      <c r="L18" s="24">
        <f t="shared" si="4"/>
        <v>4824813</v>
      </c>
      <c r="M18" s="24">
        <v>4546468</v>
      </c>
      <c r="N18" s="24">
        <v>15000</v>
      </c>
      <c r="O18" s="24">
        <v>71561</v>
      </c>
      <c r="P18" s="24">
        <v>90000</v>
      </c>
      <c r="Q18" s="24">
        <v>101784</v>
      </c>
      <c r="R18" s="24">
        <v>542533</v>
      </c>
    </row>
    <row r="19" spans="1:18" ht="15.75">
      <c r="A19" s="69" t="s">
        <v>116</v>
      </c>
      <c r="B19" s="24">
        <f t="shared" si="2"/>
        <v>240158</v>
      </c>
      <c r="C19" s="46">
        <v>6189</v>
      </c>
      <c r="D19" s="46">
        <v>52052</v>
      </c>
      <c r="E19" s="46">
        <v>0</v>
      </c>
      <c r="F19" s="46">
        <v>168205</v>
      </c>
      <c r="G19" s="46">
        <v>4551</v>
      </c>
      <c r="H19" s="46">
        <v>9161</v>
      </c>
      <c r="J19" s="24" t="s">
        <v>10</v>
      </c>
      <c r="K19" s="24">
        <f t="shared" si="3"/>
        <v>240158</v>
      </c>
      <c r="L19" s="24">
        <f t="shared" si="4"/>
        <v>215986</v>
      </c>
      <c r="M19" s="24">
        <v>203170</v>
      </c>
      <c r="N19" s="31">
        <v>3000</v>
      </c>
      <c r="O19" s="24">
        <v>6180</v>
      </c>
      <c r="P19" s="31">
        <v>0</v>
      </c>
      <c r="Q19" s="24">
        <v>3636</v>
      </c>
      <c r="R19" s="24">
        <v>24172</v>
      </c>
    </row>
    <row r="20" spans="1:18" ht="15.75">
      <c r="A20" s="69" t="s">
        <v>117</v>
      </c>
      <c r="B20" s="24">
        <f t="shared" si="2"/>
        <v>14457</v>
      </c>
      <c r="C20" s="46">
        <v>718</v>
      </c>
      <c r="D20" s="46">
        <v>4917</v>
      </c>
      <c r="E20" s="46">
        <v>0</v>
      </c>
      <c r="F20" s="46">
        <v>7615</v>
      </c>
      <c r="G20" s="46">
        <v>357</v>
      </c>
      <c r="H20" s="46">
        <v>850</v>
      </c>
      <c r="J20" s="24" t="s">
        <v>11</v>
      </c>
      <c r="K20" s="24">
        <f t="shared" si="3"/>
        <v>14457</v>
      </c>
      <c r="L20" s="24">
        <f t="shared" si="4"/>
        <v>13044</v>
      </c>
      <c r="M20" s="24">
        <v>12437</v>
      </c>
      <c r="N20" s="31">
        <v>0</v>
      </c>
      <c r="O20" s="31">
        <v>600</v>
      </c>
      <c r="P20" s="31">
        <v>0</v>
      </c>
      <c r="Q20" s="24">
        <v>7</v>
      </c>
      <c r="R20" s="24">
        <v>1413</v>
      </c>
    </row>
    <row r="21" spans="1:18" ht="15.75">
      <c r="A21" s="69" t="s">
        <v>118</v>
      </c>
      <c r="B21" s="24">
        <f t="shared" si="2"/>
        <v>83666</v>
      </c>
      <c r="C21" s="46">
        <v>5741</v>
      </c>
      <c r="D21" s="46">
        <v>15905</v>
      </c>
      <c r="E21" s="46">
        <v>2194</v>
      </c>
      <c r="F21" s="46">
        <v>55901</v>
      </c>
      <c r="G21" s="46">
        <v>2728</v>
      </c>
      <c r="H21" s="46">
        <v>1197</v>
      </c>
      <c r="J21" s="24" t="s">
        <v>12</v>
      </c>
      <c r="K21" s="24">
        <f t="shared" si="3"/>
        <v>83666</v>
      </c>
      <c r="L21" s="24">
        <f t="shared" si="4"/>
        <v>76437</v>
      </c>
      <c r="M21" s="24">
        <v>76314</v>
      </c>
      <c r="N21" s="31">
        <v>0</v>
      </c>
      <c r="O21" s="31">
        <v>0</v>
      </c>
      <c r="P21" s="31">
        <v>0</v>
      </c>
      <c r="Q21" s="24">
        <v>123</v>
      </c>
      <c r="R21" s="24">
        <v>7229</v>
      </c>
    </row>
    <row r="22" spans="1:18" ht="15.75">
      <c r="A22" s="69" t="s">
        <v>119</v>
      </c>
      <c r="B22" s="24">
        <f t="shared" si="2"/>
        <v>68397</v>
      </c>
      <c r="C22" s="46">
        <v>2091</v>
      </c>
      <c r="D22" s="46">
        <v>38202</v>
      </c>
      <c r="E22" s="46">
        <v>28018</v>
      </c>
      <c r="F22" s="46">
        <v>0</v>
      </c>
      <c r="G22" s="46">
        <v>0</v>
      </c>
      <c r="H22" s="46">
        <v>86</v>
      </c>
      <c r="J22" s="24" t="s">
        <v>214</v>
      </c>
      <c r="K22" s="24">
        <f t="shared" si="3"/>
        <v>68397</v>
      </c>
      <c r="L22" s="24">
        <f t="shared" si="4"/>
        <v>54006</v>
      </c>
      <c r="M22" s="24">
        <v>53851</v>
      </c>
      <c r="N22" s="31">
        <v>0</v>
      </c>
      <c r="O22" s="31">
        <v>0</v>
      </c>
      <c r="P22" s="31">
        <v>0</v>
      </c>
      <c r="Q22" s="24">
        <v>155</v>
      </c>
      <c r="R22" s="24">
        <v>14391</v>
      </c>
    </row>
    <row r="23" spans="1:18" ht="15.75">
      <c r="A23" s="69" t="s">
        <v>120</v>
      </c>
      <c r="B23" s="24">
        <f t="shared" si="2"/>
        <v>397665</v>
      </c>
      <c r="C23" s="46">
        <v>28247</v>
      </c>
      <c r="D23" s="46">
        <v>103168</v>
      </c>
      <c r="E23" s="46">
        <v>25000</v>
      </c>
      <c r="F23" s="46">
        <v>214281</v>
      </c>
      <c r="G23" s="46">
        <v>430</v>
      </c>
      <c r="H23" s="46">
        <v>26539</v>
      </c>
      <c r="J23" s="24" t="s">
        <v>215</v>
      </c>
      <c r="K23" s="24">
        <f t="shared" si="3"/>
        <v>397665</v>
      </c>
      <c r="L23" s="24">
        <f t="shared" si="4"/>
        <v>325427</v>
      </c>
      <c r="M23" s="24">
        <v>293698</v>
      </c>
      <c r="N23" s="31">
        <v>0</v>
      </c>
      <c r="O23" s="24">
        <v>30000</v>
      </c>
      <c r="P23" s="31">
        <v>0</v>
      </c>
      <c r="Q23" s="24">
        <v>1729</v>
      </c>
      <c r="R23" s="24">
        <v>72238</v>
      </c>
    </row>
    <row r="24" spans="1:18" ht="15.75">
      <c r="A24" s="69" t="s">
        <v>121</v>
      </c>
      <c r="B24" s="24">
        <f t="shared" si="2"/>
        <v>382561</v>
      </c>
      <c r="C24" s="46">
        <v>10182</v>
      </c>
      <c r="D24" s="46">
        <v>182925</v>
      </c>
      <c r="E24" s="46">
        <v>0</v>
      </c>
      <c r="F24" s="46">
        <v>184029</v>
      </c>
      <c r="G24" s="46">
        <v>1683</v>
      </c>
      <c r="H24" s="46">
        <v>3742</v>
      </c>
      <c r="J24" s="24" t="s">
        <v>13</v>
      </c>
      <c r="K24" s="24">
        <f t="shared" si="3"/>
        <v>382561</v>
      </c>
      <c r="L24" s="24">
        <f t="shared" si="4"/>
        <v>350519</v>
      </c>
      <c r="M24" s="24">
        <v>345013</v>
      </c>
      <c r="N24" s="31">
        <v>0</v>
      </c>
      <c r="O24" s="24">
        <v>2153</v>
      </c>
      <c r="P24" s="24">
        <v>1800</v>
      </c>
      <c r="Q24" s="24">
        <v>1553</v>
      </c>
      <c r="R24" s="24">
        <v>32042</v>
      </c>
    </row>
    <row r="25" spans="1:18" ht="15.75">
      <c r="A25" s="69" t="s">
        <v>122</v>
      </c>
      <c r="B25" s="24">
        <f t="shared" si="2"/>
        <v>182839</v>
      </c>
      <c r="C25" s="46">
        <v>12655</v>
      </c>
      <c r="D25" s="46">
        <v>50474</v>
      </c>
      <c r="E25" s="46">
        <v>5949</v>
      </c>
      <c r="F25" s="46">
        <v>98656</v>
      </c>
      <c r="G25" s="46">
        <v>6434</v>
      </c>
      <c r="H25" s="46">
        <v>8671</v>
      </c>
      <c r="J25" s="24" t="s">
        <v>14</v>
      </c>
      <c r="K25" s="24">
        <f t="shared" si="3"/>
        <v>182839</v>
      </c>
      <c r="L25" s="24">
        <f t="shared" si="4"/>
        <v>166493</v>
      </c>
      <c r="M25" s="24">
        <v>161304</v>
      </c>
      <c r="N25" s="31">
        <v>0</v>
      </c>
      <c r="O25" s="24">
        <v>1824</v>
      </c>
      <c r="P25" s="31">
        <v>0</v>
      </c>
      <c r="Q25" s="24">
        <v>3365</v>
      </c>
      <c r="R25" s="24">
        <v>16346</v>
      </c>
    </row>
    <row r="26" spans="1:18" ht="15.75">
      <c r="A26" s="69" t="s">
        <v>123</v>
      </c>
      <c r="B26" s="24">
        <f t="shared" si="2"/>
        <v>52890</v>
      </c>
      <c r="C26" s="46">
        <v>3640</v>
      </c>
      <c r="D26" s="46">
        <v>17953</v>
      </c>
      <c r="E26" s="46">
        <v>0</v>
      </c>
      <c r="F26" s="46">
        <v>29566</v>
      </c>
      <c r="G26" s="46">
        <v>1029</v>
      </c>
      <c r="H26" s="46">
        <v>702</v>
      </c>
      <c r="J26" s="24" t="s">
        <v>15</v>
      </c>
      <c r="K26" s="24">
        <f t="shared" si="3"/>
        <v>52890</v>
      </c>
      <c r="L26" s="24">
        <f t="shared" si="4"/>
        <v>47449</v>
      </c>
      <c r="M26" s="24">
        <v>47086</v>
      </c>
      <c r="N26" s="31">
        <v>0</v>
      </c>
      <c r="O26" s="31">
        <v>0</v>
      </c>
      <c r="P26" s="31">
        <v>0</v>
      </c>
      <c r="Q26" s="24">
        <v>363</v>
      </c>
      <c r="R26" s="24">
        <v>5441</v>
      </c>
    </row>
    <row r="27" spans="1:18" ht="15.75">
      <c r="A27" s="69" t="s">
        <v>124</v>
      </c>
      <c r="B27" s="24">
        <f t="shared" si="2"/>
        <v>448656</v>
      </c>
      <c r="C27" s="46">
        <v>64387</v>
      </c>
      <c r="D27" s="46">
        <v>95399</v>
      </c>
      <c r="E27" s="46">
        <v>0</v>
      </c>
      <c r="F27" s="46">
        <v>276352</v>
      </c>
      <c r="G27" s="46">
        <v>593</v>
      </c>
      <c r="H27" s="46">
        <v>11925</v>
      </c>
      <c r="J27" s="24" t="s">
        <v>16</v>
      </c>
      <c r="K27" s="24">
        <f t="shared" si="3"/>
        <v>448656</v>
      </c>
      <c r="L27" s="24">
        <f t="shared" si="4"/>
        <v>411899</v>
      </c>
      <c r="M27" s="24">
        <v>391017</v>
      </c>
      <c r="N27" s="24">
        <v>19000</v>
      </c>
      <c r="O27" s="31">
        <v>0</v>
      </c>
      <c r="P27" s="31">
        <v>0</v>
      </c>
      <c r="Q27" s="24">
        <v>1882</v>
      </c>
      <c r="R27" s="24">
        <v>36757</v>
      </c>
    </row>
    <row r="28" spans="1:18" ht="15.75">
      <c r="A28" s="69" t="s">
        <v>125</v>
      </c>
      <c r="B28" s="24">
        <f t="shared" si="2"/>
        <v>3736</v>
      </c>
      <c r="C28" s="46">
        <v>3732</v>
      </c>
      <c r="D28" s="46">
        <v>0</v>
      </c>
      <c r="E28" s="46">
        <v>0</v>
      </c>
      <c r="F28" s="46">
        <v>0</v>
      </c>
      <c r="G28" s="46">
        <v>0</v>
      </c>
      <c r="H28" s="46">
        <v>4</v>
      </c>
      <c r="J28" s="24" t="s">
        <v>17</v>
      </c>
      <c r="K28" s="24">
        <f t="shared" si="3"/>
        <v>3736</v>
      </c>
      <c r="L28" s="24">
        <f t="shared" si="4"/>
        <v>526</v>
      </c>
      <c r="M28" s="31">
        <v>500</v>
      </c>
      <c r="N28" s="31">
        <v>0</v>
      </c>
      <c r="O28" s="31">
        <v>0</v>
      </c>
      <c r="P28" s="31">
        <v>0</v>
      </c>
      <c r="Q28" s="24">
        <v>26</v>
      </c>
      <c r="R28" s="24">
        <v>3210</v>
      </c>
    </row>
    <row r="29" spans="1:18" ht="15.75">
      <c r="A29" s="69" t="s">
        <v>126</v>
      </c>
      <c r="B29" s="24">
        <f t="shared" si="2"/>
        <v>149924</v>
      </c>
      <c r="C29" s="46">
        <v>9452</v>
      </c>
      <c r="D29" s="46">
        <v>11578</v>
      </c>
      <c r="E29" s="46">
        <v>0</v>
      </c>
      <c r="F29" s="46">
        <v>123206</v>
      </c>
      <c r="G29" s="46">
        <v>2391</v>
      </c>
      <c r="H29" s="46">
        <v>3297</v>
      </c>
      <c r="J29" s="24" t="s">
        <v>18</v>
      </c>
      <c r="K29" s="24">
        <f t="shared" si="3"/>
        <v>149924</v>
      </c>
      <c r="L29" s="24">
        <f t="shared" si="4"/>
        <v>135736</v>
      </c>
      <c r="M29" s="24">
        <v>129591</v>
      </c>
      <c r="N29" s="31">
        <v>0</v>
      </c>
      <c r="O29" s="24">
        <v>5450</v>
      </c>
      <c r="P29" s="31">
        <v>0</v>
      </c>
      <c r="Q29" s="24">
        <v>695</v>
      </c>
      <c r="R29" s="24">
        <v>14188</v>
      </c>
    </row>
    <row r="30" spans="1:18" ht="15.75">
      <c r="A30" s="69" t="s">
        <v>127</v>
      </c>
      <c r="B30" s="24">
        <f t="shared" si="2"/>
        <v>526682</v>
      </c>
      <c r="C30" s="46">
        <v>52240</v>
      </c>
      <c r="D30" s="46">
        <v>73268</v>
      </c>
      <c r="E30" s="46">
        <v>1151</v>
      </c>
      <c r="F30" s="46">
        <v>360274</v>
      </c>
      <c r="G30" s="46">
        <v>15603</v>
      </c>
      <c r="H30" s="46">
        <v>24146</v>
      </c>
      <c r="J30" s="24" t="s">
        <v>19</v>
      </c>
      <c r="K30" s="24">
        <f t="shared" si="3"/>
        <v>526682</v>
      </c>
      <c r="L30" s="24">
        <f t="shared" si="4"/>
        <v>457191</v>
      </c>
      <c r="M30" s="24">
        <v>442685</v>
      </c>
      <c r="N30" s="31">
        <v>0</v>
      </c>
      <c r="O30" s="24">
        <v>10000</v>
      </c>
      <c r="P30" s="31">
        <v>0</v>
      </c>
      <c r="Q30" s="24">
        <v>4506</v>
      </c>
      <c r="R30" s="24">
        <v>69491</v>
      </c>
    </row>
    <row r="31" spans="1:18" ht="15.75">
      <c r="A31" s="69" t="s">
        <v>252</v>
      </c>
      <c r="B31" s="24">
        <f t="shared" si="2"/>
        <v>769490</v>
      </c>
      <c r="C31" s="46">
        <v>374627</v>
      </c>
      <c r="D31" s="46">
        <v>9864</v>
      </c>
      <c r="E31" s="46">
        <v>384500</v>
      </c>
      <c r="F31" s="46">
        <v>0</v>
      </c>
      <c r="G31" s="46">
        <v>19</v>
      </c>
      <c r="H31" s="46">
        <v>480</v>
      </c>
      <c r="J31" s="24" t="s">
        <v>216</v>
      </c>
      <c r="K31" s="24">
        <f t="shared" si="3"/>
        <v>769490</v>
      </c>
      <c r="L31" s="24">
        <f t="shared" si="4"/>
        <v>699214</v>
      </c>
      <c r="M31" s="24">
        <v>696966</v>
      </c>
      <c r="N31" s="31">
        <v>0</v>
      </c>
      <c r="O31" s="31">
        <v>0</v>
      </c>
      <c r="P31" s="31">
        <v>0</v>
      </c>
      <c r="Q31" s="24">
        <v>2248</v>
      </c>
      <c r="R31" s="24">
        <v>70276</v>
      </c>
    </row>
    <row r="32" spans="1:18" ht="15.75">
      <c r="A32" s="69" t="s">
        <v>129</v>
      </c>
      <c r="B32" s="24">
        <f t="shared" si="2"/>
        <v>334781</v>
      </c>
      <c r="C32" s="46">
        <v>40557</v>
      </c>
      <c r="D32" s="46">
        <v>84633</v>
      </c>
      <c r="E32" s="46">
        <v>1397</v>
      </c>
      <c r="F32" s="46">
        <v>204588</v>
      </c>
      <c r="G32" s="46">
        <v>753</v>
      </c>
      <c r="H32" s="46">
        <v>2853</v>
      </c>
      <c r="J32" s="24" t="s">
        <v>20</v>
      </c>
      <c r="K32" s="24">
        <f t="shared" si="3"/>
        <v>334781</v>
      </c>
      <c r="L32" s="24">
        <f t="shared" si="4"/>
        <v>305018</v>
      </c>
      <c r="M32" s="24">
        <v>303987</v>
      </c>
      <c r="N32" s="31">
        <v>0</v>
      </c>
      <c r="O32" s="31">
        <v>0</v>
      </c>
      <c r="P32" s="31">
        <v>0</v>
      </c>
      <c r="Q32" s="24">
        <v>1031</v>
      </c>
      <c r="R32" s="24">
        <v>29763</v>
      </c>
    </row>
    <row r="33" spans="1:18" ht="15.75">
      <c r="A33" s="69" t="s">
        <v>130</v>
      </c>
      <c r="B33" s="24">
        <f t="shared" si="2"/>
        <v>124770</v>
      </c>
      <c r="C33" s="46">
        <v>7540</v>
      </c>
      <c r="D33" s="46">
        <v>24667</v>
      </c>
      <c r="E33" s="46">
        <v>0</v>
      </c>
      <c r="F33" s="46">
        <v>86582</v>
      </c>
      <c r="G33" s="46">
        <v>242</v>
      </c>
      <c r="H33" s="46">
        <v>5739</v>
      </c>
      <c r="J33" s="24" t="s">
        <v>21</v>
      </c>
      <c r="K33" s="24">
        <f t="shared" si="3"/>
        <v>124770</v>
      </c>
      <c r="L33" s="24">
        <f t="shared" si="4"/>
        <v>110283</v>
      </c>
      <c r="M33" s="24">
        <v>100002</v>
      </c>
      <c r="N33" s="31">
        <v>0</v>
      </c>
      <c r="O33" s="31">
        <v>10000</v>
      </c>
      <c r="P33" s="31">
        <v>0</v>
      </c>
      <c r="Q33" s="24">
        <v>281</v>
      </c>
      <c r="R33" s="24">
        <v>14487</v>
      </c>
    </row>
    <row r="34" spans="1:18" ht="15.75">
      <c r="A34" s="69" t="s">
        <v>131</v>
      </c>
      <c r="B34" s="24">
        <f t="shared" si="2"/>
        <v>202306</v>
      </c>
      <c r="C34" s="46">
        <v>27571</v>
      </c>
      <c r="D34" s="46">
        <v>44617</v>
      </c>
      <c r="E34" s="46">
        <v>817</v>
      </c>
      <c r="F34" s="46">
        <v>125062</v>
      </c>
      <c r="G34" s="46">
        <v>2116</v>
      </c>
      <c r="H34" s="46">
        <v>2123</v>
      </c>
      <c r="J34" s="24" t="s">
        <v>22</v>
      </c>
      <c r="K34" s="24">
        <f t="shared" si="3"/>
        <v>202306</v>
      </c>
      <c r="L34" s="24">
        <f t="shared" si="4"/>
        <v>182456</v>
      </c>
      <c r="M34" s="24">
        <v>182019</v>
      </c>
      <c r="N34" s="31">
        <v>0</v>
      </c>
      <c r="O34" s="31">
        <v>0</v>
      </c>
      <c r="P34" s="31">
        <v>0</v>
      </c>
      <c r="Q34" s="24">
        <v>437</v>
      </c>
      <c r="R34" s="24">
        <v>19850</v>
      </c>
    </row>
    <row r="35" spans="1:18" ht="15.75">
      <c r="A35" s="69" t="s">
        <v>132</v>
      </c>
      <c r="B35" s="24">
        <f t="shared" si="2"/>
        <v>207136</v>
      </c>
      <c r="C35" s="46">
        <v>1169</v>
      </c>
      <c r="D35" s="46">
        <v>205181</v>
      </c>
      <c r="E35" s="46">
        <v>0</v>
      </c>
      <c r="F35" s="46">
        <v>0</v>
      </c>
      <c r="G35" s="46">
        <v>0</v>
      </c>
      <c r="H35" s="46">
        <v>786</v>
      </c>
      <c r="J35" s="24" t="s">
        <v>23</v>
      </c>
      <c r="K35" s="24">
        <f t="shared" si="3"/>
        <v>207136</v>
      </c>
      <c r="L35" s="24">
        <f t="shared" si="4"/>
        <v>192023</v>
      </c>
      <c r="M35" s="24">
        <v>139995</v>
      </c>
      <c r="N35" s="31">
        <v>0</v>
      </c>
      <c r="O35" s="31">
        <v>51500</v>
      </c>
      <c r="P35" s="31">
        <v>0</v>
      </c>
      <c r="Q35" s="24">
        <v>528</v>
      </c>
      <c r="R35" s="24">
        <v>15113</v>
      </c>
    </row>
    <row r="36" spans="1:18" ht="15.75">
      <c r="A36" s="69" t="s">
        <v>133</v>
      </c>
      <c r="B36" s="24">
        <f t="shared" si="2"/>
        <v>68524</v>
      </c>
      <c r="C36" s="46">
        <v>18972</v>
      </c>
      <c r="D36" s="46">
        <v>416</v>
      </c>
      <c r="E36" s="46">
        <v>14914</v>
      </c>
      <c r="F36" s="46">
        <v>30059</v>
      </c>
      <c r="G36" s="46">
        <v>3244</v>
      </c>
      <c r="H36" s="46">
        <v>919</v>
      </c>
      <c r="J36" s="24" t="s">
        <v>24</v>
      </c>
      <c r="K36" s="24">
        <f t="shared" si="3"/>
        <v>68524</v>
      </c>
      <c r="L36" s="24">
        <f t="shared" si="4"/>
        <v>57148</v>
      </c>
      <c r="M36" s="24">
        <v>56411</v>
      </c>
      <c r="N36" s="31">
        <v>0</v>
      </c>
      <c r="O36" s="31">
        <v>0</v>
      </c>
      <c r="P36" s="31">
        <v>0</v>
      </c>
      <c r="Q36" s="24">
        <v>737</v>
      </c>
      <c r="R36" s="24">
        <v>11376</v>
      </c>
    </row>
    <row r="37" spans="1:18" ht="15.75">
      <c r="A37" s="69" t="s">
        <v>134</v>
      </c>
      <c r="B37" s="24">
        <f t="shared" si="2"/>
        <v>1329925</v>
      </c>
      <c r="C37" s="46">
        <v>502800</v>
      </c>
      <c r="D37" s="46">
        <v>316627</v>
      </c>
      <c r="E37" s="46">
        <v>0</v>
      </c>
      <c r="F37" s="46">
        <v>491928</v>
      </c>
      <c r="G37" s="46">
        <v>3486</v>
      </c>
      <c r="H37" s="46">
        <v>15084</v>
      </c>
      <c r="J37" s="24" t="s">
        <v>25</v>
      </c>
      <c r="K37" s="24">
        <f t="shared" si="3"/>
        <v>1329925</v>
      </c>
      <c r="L37" s="24">
        <f t="shared" si="4"/>
        <v>1223667</v>
      </c>
      <c r="M37" s="24">
        <v>1095945</v>
      </c>
      <c r="N37" s="24">
        <v>10000</v>
      </c>
      <c r="O37" s="24">
        <v>115986</v>
      </c>
      <c r="P37" s="31">
        <v>0</v>
      </c>
      <c r="Q37" s="24">
        <v>1736</v>
      </c>
      <c r="R37" s="24">
        <v>106258</v>
      </c>
    </row>
    <row r="38" spans="1:18" ht="15.75">
      <c r="A38" s="69" t="s">
        <v>135</v>
      </c>
      <c r="B38" s="24">
        <f t="shared" si="2"/>
        <v>427187</v>
      </c>
      <c r="C38" s="46">
        <v>21847</v>
      </c>
      <c r="D38" s="46">
        <v>108989</v>
      </c>
      <c r="E38" s="46">
        <v>0</v>
      </c>
      <c r="F38" s="46">
        <v>264228</v>
      </c>
      <c r="G38" s="46">
        <v>4167</v>
      </c>
      <c r="H38" s="46">
        <v>27956</v>
      </c>
      <c r="J38" s="24" t="s">
        <v>79</v>
      </c>
      <c r="K38" s="24">
        <f t="shared" si="3"/>
        <v>427187</v>
      </c>
      <c r="L38" s="24">
        <f t="shared" si="4"/>
        <v>378253</v>
      </c>
      <c r="M38" s="24">
        <v>359128</v>
      </c>
      <c r="N38" s="31">
        <v>0</v>
      </c>
      <c r="O38" s="24">
        <v>10000</v>
      </c>
      <c r="P38" s="31">
        <v>0</v>
      </c>
      <c r="Q38" s="24">
        <v>9125</v>
      </c>
      <c r="R38" s="24">
        <v>48934</v>
      </c>
    </row>
    <row r="39" spans="1:18" ht="15.75">
      <c r="A39" s="69" t="s">
        <v>137</v>
      </c>
      <c r="B39" s="24">
        <f t="shared" si="2"/>
        <v>3278902</v>
      </c>
      <c r="C39" s="46">
        <v>190618</v>
      </c>
      <c r="D39" s="46">
        <v>865203</v>
      </c>
      <c r="E39" s="46">
        <v>2837</v>
      </c>
      <c r="F39" s="46">
        <v>1849271</v>
      </c>
      <c r="G39" s="46">
        <v>26397</v>
      </c>
      <c r="H39" s="46">
        <v>344576</v>
      </c>
      <c r="J39" s="24" t="s">
        <v>26</v>
      </c>
      <c r="K39" s="24">
        <f t="shared" si="3"/>
        <v>3278902</v>
      </c>
      <c r="L39" s="24">
        <f t="shared" si="4"/>
        <v>2704126</v>
      </c>
      <c r="M39" s="24">
        <v>2138058</v>
      </c>
      <c r="N39" s="31">
        <v>0</v>
      </c>
      <c r="O39" s="24">
        <v>558897</v>
      </c>
      <c r="P39" s="31">
        <v>0</v>
      </c>
      <c r="Q39" s="24">
        <v>7171</v>
      </c>
      <c r="R39" s="24">
        <v>574776</v>
      </c>
    </row>
    <row r="40" spans="1:18" ht="15.75">
      <c r="A40" s="69" t="s">
        <v>138</v>
      </c>
      <c r="B40" s="24">
        <f t="shared" si="2"/>
        <v>157664</v>
      </c>
      <c r="C40" s="46">
        <v>45709</v>
      </c>
      <c r="D40" s="46">
        <v>477</v>
      </c>
      <c r="E40" s="46">
        <v>0</v>
      </c>
      <c r="F40" s="46">
        <v>105672</v>
      </c>
      <c r="G40" s="46">
        <v>1358</v>
      </c>
      <c r="H40" s="46">
        <v>4448</v>
      </c>
      <c r="J40" s="24" t="s">
        <v>27</v>
      </c>
      <c r="K40" s="24">
        <f t="shared" si="3"/>
        <v>157664</v>
      </c>
      <c r="L40" s="24">
        <f t="shared" si="4"/>
        <v>139445</v>
      </c>
      <c r="M40" s="24">
        <v>133320</v>
      </c>
      <c r="N40" s="31">
        <v>0</v>
      </c>
      <c r="O40" s="31">
        <v>0</v>
      </c>
      <c r="P40" s="31">
        <v>0</v>
      </c>
      <c r="Q40" s="24">
        <v>6125</v>
      </c>
      <c r="R40" s="24">
        <v>18219</v>
      </c>
    </row>
    <row r="41" spans="1:18" ht="15.75">
      <c r="A41" s="69" t="s">
        <v>139</v>
      </c>
      <c r="B41" s="24">
        <f t="shared" si="2"/>
        <v>52908</v>
      </c>
      <c r="C41" s="46">
        <v>8590</v>
      </c>
      <c r="D41" s="46">
        <v>43739</v>
      </c>
      <c r="E41" s="46">
        <v>0</v>
      </c>
      <c r="F41" s="46">
        <v>0</v>
      </c>
      <c r="G41" s="46">
        <v>0</v>
      </c>
      <c r="H41" s="46">
        <v>579</v>
      </c>
      <c r="J41" s="24" t="s">
        <v>28</v>
      </c>
      <c r="K41" s="24">
        <f t="shared" si="3"/>
        <v>52908</v>
      </c>
      <c r="L41" s="24">
        <f t="shared" si="4"/>
        <v>45410</v>
      </c>
      <c r="M41" s="24">
        <v>44270</v>
      </c>
      <c r="N41" s="31">
        <v>0</v>
      </c>
      <c r="O41" s="24">
        <v>553</v>
      </c>
      <c r="P41" s="31">
        <v>0</v>
      </c>
      <c r="Q41" s="24">
        <v>587</v>
      </c>
      <c r="R41" s="24">
        <v>7498</v>
      </c>
    </row>
    <row r="42" spans="1:18" ht="15.75">
      <c r="A42" s="69" t="s">
        <v>140</v>
      </c>
      <c r="B42" s="24">
        <f t="shared" si="2"/>
        <v>31290</v>
      </c>
      <c r="C42" s="46">
        <v>5038</v>
      </c>
      <c r="D42" s="46">
        <v>25071</v>
      </c>
      <c r="E42" s="46">
        <v>1113</v>
      </c>
      <c r="F42" s="46">
        <v>0</v>
      </c>
      <c r="G42" s="46">
        <v>0</v>
      </c>
      <c r="H42" s="46">
        <v>68</v>
      </c>
      <c r="J42" s="24" t="s">
        <v>29</v>
      </c>
      <c r="K42" s="24">
        <f t="shared" si="3"/>
        <v>31290</v>
      </c>
      <c r="L42" s="24">
        <f t="shared" si="4"/>
        <v>23704</v>
      </c>
      <c r="M42" s="24">
        <v>23670</v>
      </c>
      <c r="N42" s="31">
        <v>0</v>
      </c>
      <c r="O42" s="31">
        <v>0</v>
      </c>
      <c r="P42" s="31">
        <v>0</v>
      </c>
      <c r="Q42" s="24">
        <v>34</v>
      </c>
      <c r="R42" s="24">
        <v>7586</v>
      </c>
    </row>
    <row r="43" spans="1:18" ht="15.75">
      <c r="A43" s="69" t="s">
        <v>141</v>
      </c>
      <c r="B43" s="24">
        <f t="shared" si="2"/>
        <v>59374</v>
      </c>
      <c r="C43" s="46">
        <v>8200</v>
      </c>
      <c r="D43" s="46">
        <v>50973</v>
      </c>
      <c r="E43" s="46">
        <v>31</v>
      </c>
      <c r="F43" s="46">
        <v>0</v>
      </c>
      <c r="G43" s="46">
        <v>0</v>
      </c>
      <c r="H43" s="46">
        <v>170</v>
      </c>
      <c r="J43" s="24" t="s">
        <v>30</v>
      </c>
      <c r="K43" s="24">
        <f t="shared" si="3"/>
        <v>59374</v>
      </c>
      <c r="L43" s="24">
        <f t="shared" si="4"/>
        <v>54560</v>
      </c>
      <c r="M43" s="24">
        <v>54501</v>
      </c>
      <c r="N43" s="31">
        <v>0</v>
      </c>
      <c r="O43" s="31">
        <v>0</v>
      </c>
      <c r="P43" s="31">
        <v>0</v>
      </c>
      <c r="Q43" s="24">
        <v>59</v>
      </c>
      <c r="R43" s="24">
        <v>4814</v>
      </c>
    </row>
    <row r="44" spans="1:18" ht="15.75">
      <c r="A44" s="69" t="s">
        <v>253</v>
      </c>
      <c r="B44" s="24">
        <f t="shared" si="2"/>
        <v>608498</v>
      </c>
      <c r="C44" s="46">
        <v>40133</v>
      </c>
      <c r="D44" s="46">
        <v>215710</v>
      </c>
      <c r="E44" s="46">
        <v>350500</v>
      </c>
      <c r="F44" s="46">
        <v>4</v>
      </c>
      <c r="G44" s="46">
        <v>0</v>
      </c>
      <c r="H44" s="46">
        <v>2151</v>
      </c>
      <c r="J44" s="24" t="s">
        <v>217</v>
      </c>
      <c r="K44" s="24">
        <f t="shared" si="3"/>
        <v>608498</v>
      </c>
      <c r="L44" s="24">
        <f t="shared" si="4"/>
        <v>546768</v>
      </c>
      <c r="M44" s="24">
        <v>538212</v>
      </c>
      <c r="N44" s="31">
        <v>0</v>
      </c>
      <c r="O44" s="31">
        <v>0</v>
      </c>
      <c r="P44" s="31">
        <v>0</v>
      </c>
      <c r="Q44" s="24">
        <v>8556</v>
      </c>
      <c r="R44" s="24">
        <v>61730</v>
      </c>
    </row>
    <row r="45" spans="1:18" ht="15.75">
      <c r="A45" s="69" t="s">
        <v>142</v>
      </c>
      <c r="B45" s="24">
        <f t="shared" si="2"/>
        <v>226975</v>
      </c>
      <c r="C45" s="46">
        <v>32599</v>
      </c>
      <c r="D45" s="46">
        <v>14333</v>
      </c>
      <c r="E45" s="46">
        <v>1617</v>
      </c>
      <c r="F45" s="46">
        <v>172794</v>
      </c>
      <c r="G45" s="46">
        <v>930</v>
      </c>
      <c r="H45" s="46">
        <v>4702</v>
      </c>
      <c r="J45" s="24" t="s">
        <v>218</v>
      </c>
      <c r="K45" s="24">
        <f t="shared" si="3"/>
        <v>226975</v>
      </c>
      <c r="L45" s="24">
        <f t="shared" si="4"/>
        <v>203694</v>
      </c>
      <c r="M45" s="24">
        <v>202429</v>
      </c>
      <c r="N45" s="31">
        <v>0</v>
      </c>
      <c r="O45" s="31">
        <v>0</v>
      </c>
      <c r="P45" s="31">
        <v>0</v>
      </c>
      <c r="Q45" s="24">
        <v>1265</v>
      </c>
      <c r="R45" s="24">
        <v>23281</v>
      </c>
    </row>
    <row r="46" spans="1:18" ht="15.75">
      <c r="A46" s="69" t="s">
        <v>143</v>
      </c>
      <c r="B46" s="24">
        <f t="shared" si="2"/>
        <v>85611</v>
      </c>
      <c r="C46" s="46">
        <v>4879</v>
      </c>
      <c r="D46" s="46">
        <v>7706</v>
      </c>
      <c r="E46" s="46">
        <v>13265</v>
      </c>
      <c r="F46" s="46">
        <v>57258</v>
      </c>
      <c r="G46" s="46">
        <v>713</v>
      </c>
      <c r="H46" s="46">
        <v>1790</v>
      </c>
      <c r="J46" s="24" t="s">
        <v>31</v>
      </c>
      <c r="K46" s="24">
        <f t="shared" si="3"/>
        <v>85611</v>
      </c>
      <c r="L46" s="24">
        <f t="shared" si="4"/>
        <v>76297</v>
      </c>
      <c r="M46" s="24">
        <v>75289</v>
      </c>
      <c r="N46" s="31">
        <v>0</v>
      </c>
      <c r="O46" s="31">
        <v>0</v>
      </c>
      <c r="P46" s="31">
        <v>0</v>
      </c>
      <c r="Q46" s="24">
        <v>1008</v>
      </c>
      <c r="R46" s="24">
        <v>9314</v>
      </c>
    </row>
    <row r="47" spans="1:18" ht="15.75">
      <c r="A47" s="69" t="s">
        <v>144</v>
      </c>
      <c r="B47" s="24">
        <f t="shared" si="2"/>
        <v>972131</v>
      </c>
      <c r="C47" s="46">
        <v>71952</v>
      </c>
      <c r="D47" s="46">
        <v>116505</v>
      </c>
      <c r="E47" s="46">
        <v>0</v>
      </c>
      <c r="F47" s="46">
        <v>757425</v>
      </c>
      <c r="G47" s="46">
        <v>11641</v>
      </c>
      <c r="H47" s="46">
        <v>14608</v>
      </c>
      <c r="J47" s="24" t="s">
        <v>32</v>
      </c>
      <c r="K47" s="24">
        <f t="shared" si="3"/>
        <v>972131</v>
      </c>
      <c r="L47" s="24">
        <f t="shared" si="4"/>
        <v>858619</v>
      </c>
      <c r="M47" s="24">
        <v>850565</v>
      </c>
      <c r="N47" s="31">
        <v>0</v>
      </c>
      <c r="O47" s="31">
        <v>0</v>
      </c>
      <c r="P47" s="31">
        <v>0</v>
      </c>
      <c r="Q47" s="24">
        <v>8054</v>
      </c>
      <c r="R47" s="24">
        <v>113512</v>
      </c>
    </row>
    <row r="48" spans="1:18" ht="15.75">
      <c r="A48" s="69" t="s">
        <v>145</v>
      </c>
      <c r="B48" s="24">
        <f t="shared" si="2"/>
        <v>17456055</v>
      </c>
      <c r="C48" s="46">
        <v>218489</v>
      </c>
      <c r="D48" s="46">
        <v>6803568</v>
      </c>
      <c r="E48" s="46">
        <v>0</v>
      </c>
      <c r="F48" s="46">
        <v>10033805</v>
      </c>
      <c r="G48" s="46">
        <v>27753</v>
      </c>
      <c r="H48" s="46">
        <v>372440</v>
      </c>
      <c r="J48" s="24" t="s">
        <v>33</v>
      </c>
      <c r="K48" s="24">
        <f t="shared" si="3"/>
        <v>17456055</v>
      </c>
      <c r="L48" s="24">
        <f t="shared" si="4"/>
        <v>15805728</v>
      </c>
      <c r="M48" s="24">
        <v>14083586</v>
      </c>
      <c r="N48" s="24">
        <v>995000</v>
      </c>
      <c r="O48" s="24">
        <v>590000</v>
      </c>
      <c r="P48" s="31">
        <v>0</v>
      </c>
      <c r="Q48" s="24">
        <v>137142</v>
      </c>
      <c r="R48" s="24">
        <v>1650327</v>
      </c>
    </row>
    <row r="49" spans="1:18" ht="15.75">
      <c r="A49" s="69" t="s">
        <v>146</v>
      </c>
      <c r="B49" s="24">
        <f t="shared" si="2"/>
        <v>88857</v>
      </c>
      <c r="C49" s="46">
        <v>7414</v>
      </c>
      <c r="D49" s="46">
        <v>11816</v>
      </c>
      <c r="E49" s="46">
        <v>0</v>
      </c>
      <c r="F49" s="46">
        <v>66103</v>
      </c>
      <c r="G49" s="46">
        <v>788</v>
      </c>
      <c r="H49" s="46">
        <v>2736</v>
      </c>
      <c r="J49" s="24" t="s">
        <v>80</v>
      </c>
      <c r="K49" s="24">
        <f t="shared" si="3"/>
        <v>88857</v>
      </c>
      <c r="L49" s="24">
        <f t="shared" si="4"/>
        <v>78758</v>
      </c>
      <c r="M49" s="24">
        <v>78042</v>
      </c>
      <c r="N49" s="31">
        <v>0</v>
      </c>
      <c r="O49" s="24">
        <v>35</v>
      </c>
      <c r="P49" s="31">
        <v>0</v>
      </c>
      <c r="Q49" s="24">
        <v>681</v>
      </c>
      <c r="R49" s="24">
        <v>10099</v>
      </c>
    </row>
    <row r="50" spans="1:18" ht="15.75">
      <c r="A50" s="69" t="s">
        <v>147</v>
      </c>
      <c r="B50" s="24">
        <f t="shared" si="2"/>
        <v>133436</v>
      </c>
      <c r="C50" s="46">
        <v>37</v>
      </c>
      <c r="D50" s="46">
        <v>132784</v>
      </c>
      <c r="E50" s="46">
        <v>0</v>
      </c>
      <c r="F50" s="46">
        <v>0</v>
      </c>
      <c r="G50" s="46">
        <v>0</v>
      </c>
      <c r="H50" s="46">
        <v>615</v>
      </c>
      <c r="J50" s="24" t="s">
        <v>219</v>
      </c>
      <c r="K50" s="24">
        <f t="shared" si="3"/>
        <v>133436</v>
      </c>
      <c r="L50" s="24">
        <f t="shared" si="4"/>
        <v>116050</v>
      </c>
      <c r="M50" s="24">
        <v>105770</v>
      </c>
      <c r="N50" s="31">
        <v>0</v>
      </c>
      <c r="O50" s="31">
        <v>0</v>
      </c>
      <c r="P50" s="31">
        <v>0</v>
      </c>
      <c r="Q50" s="24">
        <v>10280</v>
      </c>
      <c r="R50" s="24">
        <v>17386</v>
      </c>
    </row>
    <row r="51" spans="1:18" ht="15.75">
      <c r="A51" s="69" t="s">
        <v>148</v>
      </c>
      <c r="B51" s="24">
        <f t="shared" si="2"/>
        <v>819911</v>
      </c>
      <c r="C51" s="46">
        <v>148703</v>
      </c>
      <c r="D51" s="46">
        <v>357618</v>
      </c>
      <c r="E51" s="46">
        <v>0</v>
      </c>
      <c r="F51" s="46">
        <v>284157</v>
      </c>
      <c r="G51" s="46">
        <v>2998</v>
      </c>
      <c r="H51" s="46">
        <v>26435</v>
      </c>
      <c r="J51" s="24" t="s">
        <v>34</v>
      </c>
      <c r="K51" s="24">
        <f t="shared" si="3"/>
        <v>819911</v>
      </c>
      <c r="L51" s="24">
        <f t="shared" si="4"/>
        <v>697057</v>
      </c>
      <c r="M51" s="24">
        <v>645897</v>
      </c>
      <c r="N51" s="24">
        <v>45000</v>
      </c>
      <c r="O51" s="24">
        <v>1539</v>
      </c>
      <c r="P51" s="31">
        <v>0</v>
      </c>
      <c r="Q51" s="24">
        <v>4621</v>
      </c>
      <c r="R51" s="24">
        <v>122854</v>
      </c>
    </row>
    <row r="52" spans="1:18" ht="15.75">
      <c r="A52" s="69" t="s">
        <v>149</v>
      </c>
      <c r="B52" s="24">
        <f t="shared" si="2"/>
        <v>324448</v>
      </c>
      <c r="C52" s="46">
        <v>7850</v>
      </c>
      <c r="D52" s="46">
        <v>43979</v>
      </c>
      <c r="E52" s="46">
        <v>0</v>
      </c>
      <c r="F52" s="46">
        <v>260508</v>
      </c>
      <c r="G52" s="46">
        <v>2122</v>
      </c>
      <c r="H52" s="46">
        <v>9989</v>
      </c>
      <c r="J52" s="24" t="s">
        <v>81</v>
      </c>
      <c r="K52" s="24">
        <f t="shared" si="3"/>
        <v>324448</v>
      </c>
      <c r="L52" s="24">
        <f t="shared" si="4"/>
        <v>277374</v>
      </c>
      <c r="M52" s="24">
        <v>240017</v>
      </c>
      <c r="N52" s="31">
        <v>0</v>
      </c>
      <c r="O52" s="31">
        <v>35261</v>
      </c>
      <c r="P52" s="31">
        <v>0</v>
      </c>
      <c r="Q52" s="24">
        <v>2096</v>
      </c>
      <c r="R52" s="24">
        <v>47074</v>
      </c>
    </row>
    <row r="53" spans="1:18" ht="15.75">
      <c r="A53" s="69" t="s">
        <v>150</v>
      </c>
      <c r="B53" s="24">
        <f t="shared" si="2"/>
        <v>388885</v>
      </c>
      <c r="C53" s="46">
        <v>8903</v>
      </c>
      <c r="D53" s="46">
        <v>108655</v>
      </c>
      <c r="E53" s="46">
        <v>0</v>
      </c>
      <c r="F53" s="46">
        <v>251265</v>
      </c>
      <c r="G53" s="46">
        <v>5011</v>
      </c>
      <c r="H53" s="46">
        <v>15051</v>
      </c>
      <c r="J53" s="24" t="s">
        <v>35</v>
      </c>
      <c r="K53" s="24">
        <f t="shared" si="3"/>
        <v>388885</v>
      </c>
      <c r="L53" s="24">
        <f t="shared" si="4"/>
        <v>346509</v>
      </c>
      <c r="M53" s="24">
        <v>307313</v>
      </c>
      <c r="N53" s="24">
        <v>12415</v>
      </c>
      <c r="O53" s="24">
        <v>21962</v>
      </c>
      <c r="P53" s="31">
        <v>0</v>
      </c>
      <c r="Q53" s="24">
        <v>4819</v>
      </c>
      <c r="R53" s="24">
        <v>42376</v>
      </c>
    </row>
    <row r="54" spans="1:18" ht="15.75">
      <c r="A54" s="69" t="s">
        <v>151</v>
      </c>
      <c r="B54" s="24">
        <f t="shared" si="2"/>
        <v>190601</v>
      </c>
      <c r="C54" s="46">
        <v>26967</v>
      </c>
      <c r="D54" s="46">
        <v>19531</v>
      </c>
      <c r="E54" s="46">
        <v>0</v>
      </c>
      <c r="F54" s="46">
        <v>135701</v>
      </c>
      <c r="G54" s="46">
        <v>1399</v>
      </c>
      <c r="H54" s="46">
        <v>7003</v>
      </c>
      <c r="J54" s="24" t="s">
        <v>220</v>
      </c>
      <c r="K54" s="24">
        <f t="shared" si="3"/>
        <v>190601</v>
      </c>
      <c r="L54" s="24">
        <f t="shared" si="4"/>
        <v>170183</v>
      </c>
      <c r="M54" s="24">
        <v>159333</v>
      </c>
      <c r="N54" s="31">
        <v>0</v>
      </c>
      <c r="O54" s="24">
        <v>9485</v>
      </c>
      <c r="P54" s="31">
        <v>0</v>
      </c>
      <c r="Q54" s="24">
        <v>1365</v>
      </c>
      <c r="R54" s="24">
        <v>20418</v>
      </c>
    </row>
    <row r="55" spans="1:18" ht="15.75">
      <c r="A55" s="69" t="s">
        <v>152</v>
      </c>
      <c r="B55" s="24">
        <f t="shared" si="2"/>
        <v>99874</v>
      </c>
      <c r="C55" s="46">
        <v>13350</v>
      </c>
      <c r="D55" s="46">
        <v>2433</v>
      </c>
      <c r="E55" s="46">
        <v>1000</v>
      </c>
      <c r="F55" s="46">
        <v>81233</v>
      </c>
      <c r="G55" s="46">
        <v>157</v>
      </c>
      <c r="H55" s="46">
        <v>1701</v>
      </c>
      <c r="J55" s="24" t="s">
        <v>36</v>
      </c>
      <c r="K55" s="24">
        <f t="shared" si="3"/>
        <v>99874</v>
      </c>
      <c r="L55" s="24">
        <f t="shared" si="4"/>
        <v>89000</v>
      </c>
      <c r="M55" s="24">
        <v>84430</v>
      </c>
      <c r="N55" s="31">
        <v>0</v>
      </c>
      <c r="O55" s="24">
        <v>4000</v>
      </c>
      <c r="P55" s="31">
        <v>0</v>
      </c>
      <c r="Q55" s="24">
        <v>570</v>
      </c>
      <c r="R55" s="24">
        <v>10874</v>
      </c>
    </row>
    <row r="56" spans="1:18" ht="15.75">
      <c r="A56" s="69" t="s">
        <v>153</v>
      </c>
      <c r="B56" s="24">
        <f t="shared" si="2"/>
        <v>145994</v>
      </c>
      <c r="C56" s="46">
        <v>18831</v>
      </c>
      <c r="D56" s="46">
        <v>1238</v>
      </c>
      <c r="E56" s="46">
        <v>0</v>
      </c>
      <c r="F56" s="46">
        <v>122556</v>
      </c>
      <c r="G56" s="46">
        <v>557</v>
      </c>
      <c r="H56" s="46">
        <v>2812</v>
      </c>
      <c r="J56" s="24" t="s">
        <v>82</v>
      </c>
      <c r="K56" s="24">
        <f t="shared" si="3"/>
        <v>145994</v>
      </c>
      <c r="L56" s="24">
        <f t="shared" si="4"/>
        <v>133001</v>
      </c>
      <c r="M56" s="24">
        <v>125196</v>
      </c>
      <c r="N56" s="24">
        <v>4000</v>
      </c>
      <c r="O56" s="31">
        <v>3250</v>
      </c>
      <c r="P56" s="31">
        <v>0</v>
      </c>
      <c r="Q56" s="24">
        <v>555</v>
      </c>
      <c r="R56" s="24">
        <v>12993</v>
      </c>
    </row>
    <row r="57" spans="1:18" ht="15.75">
      <c r="A57" s="69" t="s">
        <v>154</v>
      </c>
      <c r="B57" s="24">
        <f t="shared" si="2"/>
        <v>272849</v>
      </c>
      <c r="C57" s="46">
        <v>80743</v>
      </c>
      <c r="D57" s="46">
        <v>106826</v>
      </c>
      <c r="E57" s="46">
        <v>0</v>
      </c>
      <c r="F57" s="46">
        <v>80473</v>
      </c>
      <c r="G57" s="46">
        <v>1991</v>
      </c>
      <c r="H57" s="46">
        <v>2816</v>
      </c>
      <c r="J57" s="24" t="s">
        <v>37</v>
      </c>
      <c r="K57" s="24">
        <f t="shared" si="3"/>
        <v>272849</v>
      </c>
      <c r="L57" s="24">
        <f t="shared" si="4"/>
        <v>245939</v>
      </c>
      <c r="M57" s="24">
        <v>244801</v>
      </c>
      <c r="N57" s="31">
        <v>0</v>
      </c>
      <c r="O57" s="31">
        <v>0</v>
      </c>
      <c r="P57" s="31">
        <v>0</v>
      </c>
      <c r="Q57" s="24">
        <v>1138</v>
      </c>
      <c r="R57" s="24">
        <v>26910</v>
      </c>
    </row>
    <row r="58" spans="1:18" ht="15.75">
      <c r="A58" s="69" t="s">
        <v>155</v>
      </c>
      <c r="B58" s="24">
        <f t="shared" si="2"/>
        <v>990245</v>
      </c>
      <c r="C58" s="46">
        <v>147178</v>
      </c>
      <c r="D58" s="46">
        <v>94598</v>
      </c>
      <c r="E58" s="46">
        <v>0</v>
      </c>
      <c r="F58" s="46">
        <v>734941</v>
      </c>
      <c r="G58" s="46">
        <v>4456</v>
      </c>
      <c r="H58" s="46">
        <v>9072</v>
      </c>
      <c r="J58" s="24" t="s">
        <v>38</v>
      </c>
      <c r="K58" s="24">
        <f t="shared" si="3"/>
        <v>990245</v>
      </c>
      <c r="L58" s="24">
        <f t="shared" si="4"/>
        <v>878578</v>
      </c>
      <c r="M58" s="24">
        <v>870916</v>
      </c>
      <c r="N58" s="31">
        <v>0</v>
      </c>
      <c r="O58" s="31">
        <v>0</v>
      </c>
      <c r="P58" s="31">
        <v>0</v>
      </c>
      <c r="Q58" s="24">
        <v>7662</v>
      </c>
      <c r="R58" s="24">
        <v>111667</v>
      </c>
    </row>
    <row r="59" spans="1:18" ht="15.75">
      <c r="A59" s="69" t="s">
        <v>156</v>
      </c>
      <c r="B59" s="24">
        <f t="shared" si="2"/>
        <v>65900</v>
      </c>
      <c r="C59" s="46">
        <v>17151</v>
      </c>
      <c r="D59" s="46">
        <v>48588</v>
      </c>
      <c r="E59" s="46">
        <v>0</v>
      </c>
      <c r="F59" s="46">
        <v>0</v>
      </c>
      <c r="G59" s="46">
        <v>0</v>
      </c>
      <c r="H59" s="46">
        <v>161</v>
      </c>
      <c r="J59" s="24" t="s">
        <v>39</v>
      </c>
      <c r="K59" s="24">
        <f t="shared" si="3"/>
        <v>65900</v>
      </c>
      <c r="L59" s="24">
        <f t="shared" si="4"/>
        <v>59448</v>
      </c>
      <c r="M59" s="24">
        <v>54849</v>
      </c>
      <c r="N59" s="31">
        <v>0</v>
      </c>
      <c r="O59" s="31">
        <v>0</v>
      </c>
      <c r="P59" s="31">
        <v>0</v>
      </c>
      <c r="Q59" s="24">
        <v>4599</v>
      </c>
      <c r="R59" s="24">
        <v>6452</v>
      </c>
    </row>
    <row r="61" spans="1:18" ht="15.75">
      <c r="A61" s="70" t="s">
        <v>157</v>
      </c>
      <c r="B61" s="23"/>
      <c r="C61" s="23"/>
      <c r="D61" s="23"/>
      <c r="E61" s="23"/>
      <c r="F61" s="23"/>
      <c r="G61" s="23"/>
      <c r="H61" s="23"/>
      <c r="J61" s="24" t="s">
        <v>40</v>
      </c>
      <c r="K61" s="25"/>
      <c r="L61" s="25"/>
      <c r="M61" s="25"/>
      <c r="N61" s="25"/>
      <c r="O61" s="25"/>
      <c r="P61" s="25"/>
      <c r="Q61" s="25"/>
      <c r="R61" s="25"/>
    </row>
    <row r="62" spans="1:18" ht="15.75">
      <c r="A62" s="69" t="s">
        <v>158</v>
      </c>
      <c r="B62" s="32">
        <v>3730375</v>
      </c>
      <c r="C62" s="46">
        <v>323069</v>
      </c>
      <c r="D62" s="32">
        <v>1393652</v>
      </c>
      <c r="E62" s="32">
        <v>0</v>
      </c>
      <c r="F62" s="32">
        <v>1841335</v>
      </c>
      <c r="G62" s="32">
        <v>39197</v>
      </c>
      <c r="H62" s="32">
        <v>133122</v>
      </c>
      <c r="J62" s="24" t="s">
        <v>41</v>
      </c>
      <c r="K62" s="24">
        <f aca="true" t="shared" si="5" ref="K62:K84">+L62+R62</f>
        <v>3730375</v>
      </c>
      <c r="L62" s="24">
        <f aca="true" t="shared" si="6" ref="L62:L84">SUM(M62:Q62)</f>
        <v>3356217</v>
      </c>
      <c r="M62" s="32">
        <v>2515865</v>
      </c>
      <c r="N62" s="32">
        <v>342145</v>
      </c>
      <c r="O62" s="32">
        <v>450000</v>
      </c>
      <c r="P62" s="32">
        <v>0</v>
      </c>
      <c r="Q62" s="32">
        <v>48207</v>
      </c>
      <c r="R62" s="32">
        <v>374158</v>
      </c>
    </row>
    <row r="63" spans="1:18" ht="15.75">
      <c r="A63" s="69" t="s">
        <v>159</v>
      </c>
      <c r="B63" s="24">
        <f>SUM(C63:H63)</f>
        <v>8679074</v>
      </c>
      <c r="C63" s="46">
        <v>239009</v>
      </c>
      <c r="D63" s="57">
        <v>1925199</v>
      </c>
      <c r="E63" s="31">
        <v>0</v>
      </c>
      <c r="F63" s="31">
        <v>5578895</v>
      </c>
      <c r="G63" s="31">
        <v>63857</v>
      </c>
      <c r="H63" s="26">
        <v>872114</v>
      </c>
      <c r="J63" s="24" t="s">
        <v>42</v>
      </c>
      <c r="K63" s="24">
        <f t="shared" si="5"/>
        <v>8679074</v>
      </c>
      <c r="L63" s="24">
        <f t="shared" si="6"/>
        <v>7021624</v>
      </c>
      <c r="M63" s="24">
        <v>6075845</v>
      </c>
      <c r="N63" s="24">
        <v>656352</v>
      </c>
      <c r="O63" s="24">
        <v>179331</v>
      </c>
      <c r="P63" s="31">
        <v>0</v>
      </c>
      <c r="Q63" s="24">
        <v>110096</v>
      </c>
      <c r="R63" s="24">
        <v>1657450</v>
      </c>
    </row>
    <row r="64" spans="1:18" ht="15.75">
      <c r="A64" s="69" t="s">
        <v>161</v>
      </c>
      <c r="B64" s="24">
        <f>SUM(C64:H64)</f>
        <v>219620</v>
      </c>
      <c r="C64" s="46">
        <v>36324</v>
      </c>
      <c r="D64" s="57">
        <v>59133</v>
      </c>
      <c r="E64" s="25">
        <v>16092</v>
      </c>
      <c r="F64" s="31">
        <v>97634</v>
      </c>
      <c r="G64" s="31">
        <v>3479</v>
      </c>
      <c r="H64" s="26">
        <v>6958</v>
      </c>
      <c r="J64" s="24" t="s">
        <v>43</v>
      </c>
      <c r="K64" s="24">
        <f t="shared" si="5"/>
        <v>219620</v>
      </c>
      <c r="L64" s="24">
        <f t="shared" si="6"/>
        <v>197582</v>
      </c>
      <c r="M64" s="24">
        <v>195856</v>
      </c>
      <c r="N64" s="31">
        <v>0</v>
      </c>
      <c r="O64" s="31">
        <v>0</v>
      </c>
      <c r="P64" s="31">
        <v>0</v>
      </c>
      <c r="Q64" s="24">
        <v>1726</v>
      </c>
      <c r="R64" s="24">
        <v>22038</v>
      </c>
    </row>
    <row r="65" spans="1:18" ht="15.75">
      <c r="A65" s="69" t="s">
        <v>162</v>
      </c>
      <c r="B65" s="24">
        <f aca="true" t="shared" si="7" ref="B65:B84">SUM(C65:H65)</f>
        <v>124563</v>
      </c>
      <c r="C65" s="46">
        <v>9572</v>
      </c>
      <c r="D65" s="57">
        <v>33634</v>
      </c>
      <c r="E65" s="31">
        <v>1168</v>
      </c>
      <c r="F65" s="31">
        <v>77948</v>
      </c>
      <c r="G65" s="31">
        <v>1117</v>
      </c>
      <c r="H65" s="26">
        <v>1124</v>
      </c>
      <c r="J65" s="24" t="s">
        <v>44</v>
      </c>
      <c r="K65" s="24">
        <f t="shared" si="5"/>
        <v>124563</v>
      </c>
      <c r="L65" s="24">
        <f t="shared" si="6"/>
        <v>108972</v>
      </c>
      <c r="M65" s="24">
        <v>108365</v>
      </c>
      <c r="N65" s="31">
        <v>0</v>
      </c>
      <c r="O65" s="31">
        <v>0</v>
      </c>
      <c r="P65" s="31">
        <v>0</v>
      </c>
      <c r="Q65" s="24">
        <v>607</v>
      </c>
      <c r="R65" s="24">
        <v>15591</v>
      </c>
    </row>
    <row r="66" spans="1:18" ht="15.75">
      <c r="A66" s="69" t="s">
        <v>163</v>
      </c>
      <c r="B66" s="24">
        <f t="shared" si="7"/>
        <v>905483</v>
      </c>
      <c r="C66" s="46">
        <v>11567</v>
      </c>
      <c r="D66" s="57">
        <v>833473</v>
      </c>
      <c r="E66" s="31">
        <v>0</v>
      </c>
      <c r="F66" s="31">
        <v>48369</v>
      </c>
      <c r="G66" s="31">
        <v>358</v>
      </c>
      <c r="H66" s="26">
        <v>11716</v>
      </c>
      <c r="J66" s="24" t="s">
        <v>45</v>
      </c>
      <c r="K66" s="24">
        <f t="shared" si="5"/>
        <v>905483</v>
      </c>
      <c r="L66" s="24">
        <f t="shared" si="6"/>
        <v>760521</v>
      </c>
      <c r="M66" s="31">
        <v>725365</v>
      </c>
      <c r="N66" s="31">
        <v>0</v>
      </c>
      <c r="O66" s="24">
        <v>24334</v>
      </c>
      <c r="P66" s="31">
        <v>0</v>
      </c>
      <c r="Q66" s="24">
        <v>10822</v>
      </c>
      <c r="R66" s="24">
        <v>144962</v>
      </c>
    </row>
    <row r="67" spans="1:18" ht="15.75">
      <c r="A67" s="69" t="s">
        <v>164</v>
      </c>
      <c r="B67" s="24">
        <f t="shared" si="7"/>
        <v>1245950</v>
      </c>
      <c r="C67" s="46">
        <v>40241</v>
      </c>
      <c r="D67" s="31">
        <v>244805</v>
      </c>
      <c r="E67" s="31">
        <v>0</v>
      </c>
      <c r="F67" s="31">
        <v>884141</v>
      </c>
      <c r="G67" s="31">
        <v>25473</v>
      </c>
      <c r="H67" s="26">
        <v>51290</v>
      </c>
      <c r="J67" s="24" t="s">
        <v>46</v>
      </c>
      <c r="K67" s="24">
        <f t="shared" si="5"/>
        <v>1245950</v>
      </c>
      <c r="L67" s="24">
        <f t="shared" si="6"/>
        <v>1119352</v>
      </c>
      <c r="M67" s="24">
        <v>1047142</v>
      </c>
      <c r="N67" s="24">
        <v>32711</v>
      </c>
      <c r="O67" s="24">
        <v>27225</v>
      </c>
      <c r="P67" s="31">
        <v>0</v>
      </c>
      <c r="Q67" s="24">
        <v>12274</v>
      </c>
      <c r="R67" s="24">
        <v>126598</v>
      </c>
    </row>
    <row r="68" spans="1:18" ht="15.75">
      <c r="A68" s="24" t="s">
        <v>47</v>
      </c>
      <c r="B68" s="24">
        <f t="shared" si="7"/>
        <v>56397000</v>
      </c>
      <c r="C68" s="57">
        <v>12620000</v>
      </c>
      <c r="D68" s="57">
        <v>12000</v>
      </c>
      <c r="E68" s="31">
        <v>15156000</v>
      </c>
      <c r="F68" s="31">
        <v>19732000</v>
      </c>
      <c r="G68" s="31">
        <v>47000</v>
      </c>
      <c r="H68" s="26">
        <v>8830000</v>
      </c>
      <c r="J68" s="24" t="s">
        <v>47</v>
      </c>
      <c r="K68" s="24">
        <f t="shared" si="5"/>
        <v>56397000</v>
      </c>
      <c r="L68" s="24">
        <f t="shared" si="6"/>
        <v>47493000</v>
      </c>
      <c r="M68" s="24">
        <v>39933000</v>
      </c>
      <c r="N68" s="24">
        <v>4821000</v>
      </c>
      <c r="O68" s="24">
        <v>1011000</v>
      </c>
      <c r="P68" s="31">
        <v>0</v>
      </c>
      <c r="Q68" s="24">
        <v>1728000</v>
      </c>
      <c r="R68" s="24">
        <v>8904000</v>
      </c>
    </row>
    <row r="69" spans="1:18" ht="15.75">
      <c r="A69" s="24" t="s">
        <v>48</v>
      </c>
      <c r="B69" s="24">
        <f t="shared" si="7"/>
        <v>1100088</v>
      </c>
      <c r="C69" s="57">
        <v>641332</v>
      </c>
      <c r="D69" s="57">
        <v>124958</v>
      </c>
      <c r="E69" s="31">
        <v>0</v>
      </c>
      <c r="F69" s="31">
        <v>213283</v>
      </c>
      <c r="G69" s="31">
        <v>4969</v>
      </c>
      <c r="H69" s="26">
        <v>115546</v>
      </c>
      <c r="J69" s="24" t="s">
        <v>48</v>
      </c>
      <c r="K69" s="24">
        <f t="shared" si="5"/>
        <v>1100088</v>
      </c>
      <c r="L69" s="24">
        <f t="shared" si="6"/>
        <v>880326</v>
      </c>
      <c r="M69" s="24">
        <v>843286</v>
      </c>
      <c r="N69" s="31">
        <v>0</v>
      </c>
      <c r="O69" s="24">
        <v>558</v>
      </c>
      <c r="P69" s="31">
        <v>0</v>
      </c>
      <c r="Q69" s="24">
        <v>36482</v>
      </c>
      <c r="R69" s="24">
        <v>219762</v>
      </c>
    </row>
    <row r="70" spans="1:18" ht="15.75">
      <c r="A70" s="24" t="s">
        <v>49</v>
      </c>
      <c r="B70" s="24">
        <f t="shared" si="7"/>
        <v>2759745</v>
      </c>
      <c r="C70" s="57">
        <v>59868</v>
      </c>
      <c r="D70" s="57">
        <v>841701</v>
      </c>
      <c r="E70" s="31">
        <v>0</v>
      </c>
      <c r="F70" s="31">
        <v>1682530</v>
      </c>
      <c r="G70" s="31">
        <v>34484</v>
      </c>
      <c r="H70" s="26">
        <v>141162</v>
      </c>
      <c r="J70" s="24" t="s">
        <v>49</v>
      </c>
      <c r="K70" s="24">
        <f t="shared" si="5"/>
        <v>2759745</v>
      </c>
      <c r="L70" s="24">
        <f t="shared" si="6"/>
        <v>2513968</v>
      </c>
      <c r="M70" s="24">
        <v>2268848</v>
      </c>
      <c r="N70" s="24">
        <v>40806</v>
      </c>
      <c r="O70" s="24">
        <v>139000</v>
      </c>
      <c r="P70" s="31">
        <v>0</v>
      </c>
      <c r="Q70" s="24">
        <v>65314</v>
      </c>
      <c r="R70" s="24">
        <v>245777</v>
      </c>
    </row>
    <row r="71" spans="1:18" ht="15.75">
      <c r="A71" s="24" t="s">
        <v>60</v>
      </c>
      <c r="B71" s="24">
        <f t="shared" si="7"/>
        <v>118536000</v>
      </c>
      <c r="C71" s="57">
        <v>59362000</v>
      </c>
      <c r="D71" s="31">
        <v>0</v>
      </c>
      <c r="E71" s="31">
        <v>1508000</v>
      </c>
      <c r="F71" s="31">
        <v>14722000</v>
      </c>
      <c r="G71" s="31">
        <v>0</v>
      </c>
      <c r="H71" s="26">
        <v>42944000</v>
      </c>
      <c r="J71" s="24" t="s">
        <v>60</v>
      </c>
      <c r="K71" s="24">
        <f t="shared" si="5"/>
        <v>118536000</v>
      </c>
      <c r="L71" s="24">
        <f t="shared" si="6"/>
        <v>97828000</v>
      </c>
      <c r="M71" s="24">
        <v>66185000</v>
      </c>
      <c r="N71" s="24">
        <v>15072000</v>
      </c>
      <c r="O71" s="24">
        <v>9648000</v>
      </c>
      <c r="P71" s="31">
        <v>0</v>
      </c>
      <c r="Q71" s="24">
        <v>6923000</v>
      </c>
      <c r="R71" s="24">
        <v>20708000</v>
      </c>
    </row>
    <row r="72" spans="1:18" ht="15.75">
      <c r="A72" s="24" t="s">
        <v>50</v>
      </c>
      <c r="B72" s="24">
        <f t="shared" si="7"/>
        <v>780330</v>
      </c>
      <c r="C72" s="57">
        <v>288408</v>
      </c>
      <c r="D72" s="57">
        <v>18543</v>
      </c>
      <c r="E72" s="31">
        <v>0</v>
      </c>
      <c r="F72" s="31">
        <v>459225</v>
      </c>
      <c r="G72" s="31">
        <v>3110</v>
      </c>
      <c r="H72" s="26">
        <v>11044</v>
      </c>
      <c r="J72" s="24" t="s">
        <v>50</v>
      </c>
      <c r="K72" s="24">
        <f t="shared" si="5"/>
        <v>780330</v>
      </c>
      <c r="L72" s="24">
        <f t="shared" si="6"/>
        <v>705274</v>
      </c>
      <c r="M72" s="24">
        <v>694945</v>
      </c>
      <c r="N72" s="31">
        <v>0</v>
      </c>
      <c r="O72" s="24">
        <v>5000</v>
      </c>
      <c r="P72" s="31">
        <v>0</v>
      </c>
      <c r="Q72" s="24">
        <v>5329</v>
      </c>
      <c r="R72" s="24">
        <v>75056</v>
      </c>
    </row>
    <row r="73" spans="1:18" ht="15.75">
      <c r="A73" s="24" t="s">
        <v>51</v>
      </c>
      <c r="B73" s="24">
        <f t="shared" si="7"/>
        <v>9980203</v>
      </c>
      <c r="C73" s="57">
        <v>1185404</v>
      </c>
      <c r="D73" s="57">
        <v>4270871</v>
      </c>
      <c r="E73" s="31">
        <v>0</v>
      </c>
      <c r="F73" s="31">
        <v>4119081</v>
      </c>
      <c r="G73" s="31">
        <v>32779</v>
      </c>
      <c r="H73" s="26">
        <v>372068</v>
      </c>
      <c r="J73" s="24" t="s">
        <v>51</v>
      </c>
      <c r="K73" s="24">
        <f t="shared" si="5"/>
        <v>9980203</v>
      </c>
      <c r="L73" s="24">
        <f t="shared" si="6"/>
        <v>9251581</v>
      </c>
      <c r="M73" s="24">
        <v>7574059</v>
      </c>
      <c r="N73" s="24">
        <v>1455595</v>
      </c>
      <c r="O73" s="24">
        <v>98018</v>
      </c>
      <c r="P73" s="31">
        <v>0</v>
      </c>
      <c r="Q73" s="24">
        <v>123909</v>
      </c>
      <c r="R73" s="24">
        <v>728622</v>
      </c>
    </row>
    <row r="74" spans="1:18" ht="15.75">
      <c r="A74" s="24" t="s">
        <v>52</v>
      </c>
      <c r="B74" s="24">
        <f t="shared" si="7"/>
        <v>82086021</v>
      </c>
      <c r="C74" s="57">
        <v>2042932</v>
      </c>
      <c r="D74" s="57">
        <v>5729088</v>
      </c>
      <c r="E74" s="31">
        <v>142200</v>
      </c>
      <c r="F74" s="31">
        <v>65062071</v>
      </c>
      <c r="G74" s="31">
        <v>576356</v>
      </c>
      <c r="H74" s="26">
        <v>8533374</v>
      </c>
      <c r="J74" s="24" t="s">
        <v>52</v>
      </c>
      <c r="K74" s="24">
        <f t="shared" si="5"/>
        <v>82086021</v>
      </c>
      <c r="L74" s="24">
        <f t="shared" si="6"/>
        <v>71818414</v>
      </c>
      <c r="M74" s="24">
        <v>66397391</v>
      </c>
      <c r="N74" s="24">
        <v>2474482</v>
      </c>
      <c r="O74" s="24">
        <v>445132</v>
      </c>
      <c r="P74" s="25">
        <v>1474205</v>
      </c>
      <c r="Q74" s="24">
        <v>1027204</v>
      </c>
      <c r="R74" s="24">
        <v>10267607</v>
      </c>
    </row>
    <row r="75" spans="1:18" ht="15.75">
      <c r="A75" s="24" t="s">
        <v>210</v>
      </c>
      <c r="B75" s="24">
        <f t="shared" si="7"/>
        <v>349753</v>
      </c>
      <c r="C75" s="57">
        <v>329609</v>
      </c>
      <c r="D75" s="31">
        <v>0</v>
      </c>
      <c r="E75" s="31">
        <v>0</v>
      </c>
      <c r="F75" s="31">
        <v>29</v>
      </c>
      <c r="G75" s="31">
        <v>635</v>
      </c>
      <c r="H75" s="26">
        <v>19480</v>
      </c>
      <c r="J75" s="24" t="s">
        <v>210</v>
      </c>
      <c r="K75" s="24">
        <f t="shared" si="5"/>
        <v>349753</v>
      </c>
      <c r="L75" s="24">
        <f t="shared" si="6"/>
        <v>129803</v>
      </c>
      <c r="M75" s="24">
        <v>127281</v>
      </c>
      <c r="N75" s="31">
        <v>0</v>
      </c>
      <c r="O75" s="31">
        <v>0</v>
      </c>
      <c r="P75" s="31">
        <v>0</v>
      </c>
      <c r="Q75" s="24">
        <v>2522</v>
      </c>
      <c r="R75" s="24">
        <v>219950</v>
      </c>
    </row>
    <row r="76" spans="1:18" ht="15.75">
      <c r="A76" s="24" t="s">
        <v>221</v>
      </c>
      <c r="B76" s="24">
        <f t="shared" si="7"/>
        <v>4153623</v>
      </c>
      <c r="C76" s="57">
        <v>511456</v>
      </c>
      <c r="D76" s="57">
        <v>267499</v>
      </c>
      <c r="E76" s="31">
        <v>0</v>
      </c>
      <c r="F76" s="31">
        <v>3227741</v>
      </c>
      <c r="G76" s="31">
        <v>0</v>
      </c>
      <c r="H76" s="26">
        <v>146927</v>
      </c>
      <c r="J76" s="24" t="s">
        <v>221</v>
      </c>
      <c r="K76" s="24">
        <f t="shared" si="5"/>
        <v>4153623</v>
      </c>
      <c r="L76" s="24">
        <f t="shared" si="6"/>
        <v>3062805</v>
      </c>
      <c r="M76" s="24">
        <v>2731334</v>
      </c>
      <c r="N76" s="31">
        <v>0</v>
      </c>
      <c r="O76" s="24">
        <v>182506</v>
      </c>
      <c r="P76" s="31">
        <v>0</v>
      </c>
      <c r="Q76" s="24">
        <v>148965</v>
      </c>
      <c r="R76" s="24">
        <v>1090818</v>
      </c>
    </row>
    <row r="77" spans="1:18" ht="15.75">
      <c r="A77" s="24" t="s">
        <v>53</v>
      </c>
      <c r="B77" s="24">
        <f t="shared" si="7"/>
        <v>895844</v>
      </c>
      <c r="C77" s="57">
        <v>753961</v>
      </c>
      <c r="D77" s="31">
        <v>0</v>
      </c>
      <c r="E77" s="31">
        <v>0</v>
      </c>
      <c r="F77" s="31">
        <v>0</v>
      </c>
      <c r="G77" s="31">
        <v>5385</v>
      </c>
      <c r="H77" s="26">
        <v>136498</v>
      </c>
      <c r="J77" s="24" t="s">
        <v>53</v>
      </c>
      <c r="K77" s="24">
        <f t="shared" si="5"/>
        <v>895844</v>
      </c>
      <c r="L77" s="24">
        <f t="shared" si="6"/>
        <v>841824</v>
      </c>
      <c r="M77" s="24">
        <v>755091</v>
      </c>
      <c r="N77" s="31">
        <v>0</v>
      </c>
      <c r="O77" s="31">
        <v>0</v>
      </c>
      <c r="P77" s="31">
        <v>0</v>
      </c>
      <c r="Q77" s="24">
        <v>86733</v>
      </c>
      <c r="R77" s="24">
        <v>54020</v>
      </c>
    </row>
    <row r="78" spans="1:18" ht="15.75">
      <c r="A78" s="24" t="s">
        <v>54</v>
      </c>
      <c r="B78" s="24">
        <f t="shared" si="7"/>
        <v>653134</v>
      </c>
      <c r="C78" s="57">
        <v>11288</v>
      </c>
      <c r="D78" s="57">
        <v>298513</v>
      </c>
      <c r="E78" s="31">
        <v>0</v>
      </c>
      <c r="F78" s="31">
        <v>296242</v>
      </c>
      <c r="G78" s="31">
        <v>14130</v>
      </c>
      <c r="H78" s="26">
        <v>32961</v>
      </c>
      <c r="J78" s="24" t="s">
        <v>54</v>
      </c>
      <c r="K78" s="24">
        <f t="shared" si="5"/>
        <v>653134</v>
      </c>
      <c r="L78" s="24">
        <f t="shared" si="6"/>
        <v>565578</v>
      </c>
      <c r="M78" s="24">
        <v>481901</v>
      </c>
      <c r="N78" s="31">
        <v>0</v>
      </c>
      <c r="O78" s="24">
        <v>70000</v>
      </c>
      <c r="P78" s="31">
        <v>0</v>
      </c>
      <c r="Q78" s="24">
        <v>13677</v>
      </c>
      <c r="R78" s="24">
        <v>87556</v>
      </c>
    </row>
    <row r="79" spans="1:18" ht="15.75">
      <c r="A79" s="24" t="s">
        <v>55</v>
      </c>
      <c r="B79" s="24">
        <f t="shared" si="7"/>
        <v>653750</v>
      </c>
      <c r="C79" s="57">
        <v>16997</v>
      </c>
      <c r="D79" s="57">
        <v>240723</v>
      </c>
      <c r="E79" s="31">
        <v>647</v>
      </c>
      <c r="F79" s="31">
        <v>378561</v>
      </c>
      <c r="G79" s="31">
        <v>6960</v>
      </c>
      <c r="H79" s="26">
        <v>9862</v>
      </c>
      <c r="J79" s="24" t="s">
        <v>55</v>
      </c>
      <c r="K79" s="24">
        <f t="shared" si="5"/>
        <v>653750</v>
      </c>
      <c r="L79" s="24">
        <f t="shared" si="6"/>
        <v>590281</v>
      </c>
      <c r="M79" s="24">
        <v>584785</v>
      </c>
      <c r="N79" s="31">
        <v>0</v>
      </c>
      <c r="O79" s="31">
        <v>0</v>
      </c>
      <c r="P79" s="31">
        <v>0</v>
      </c>
      <c r="Q79" s="24">
        <v>5496</v>
      </c>
      <c r="R79" s="24">
        <v>63469</v>
      </c>
    </row>
    <row r="80" spans="1:18" ht="15.75">
      <c r="A80" s="24" t="s">
        <v>56</v>
      </c>
      <c r="B80" s="24">
        <f t="shared" si="7"/>
        <v>419236</v>
      </c>
      <c r="C80" s="57">
        <v>14561</v>
      </c>
      <c r="D80" s="57">
        <v>141010</v>
      </c>
      <c r="E80" s="31">
        <v>0</v>
      </c>
      <c r="F80" s="31">
        <v>240476</v>
      </c>
      <c r="G80" s="31">
        <v>7497</v>
      </c>
      <c r="H80" s="26">
        <v>15692</v>
      </c>
      <c r="J80" s="24" t="s">
        <v>56</v>
      </c>
      <c r="K80" s="24">
        <f t="shared" si="5"/>
        <v>419236</v>
      </c>
      <c r="L80" s="24">
        <f t="shared" si="6"/>
        <v>376958</v>
      </c>
      <c r="M80" s="24">
        <v>330039</v>
      </c>
      <c r="N80" s="31">
        <v>0</v>
      </c>
      <c r="O80" s="24">
        <v>41500</v>
      </c>
      <c r="P80" s="31">
        <v>0</v>
      </c>
      <c r="Q80" s="24">
        <v>5419</v>
      </c>
      <c r="R80" s="24">
        <v>42278</v>
      </c>
    </row>
    <row r="81" spans="1:18" ht="15.75">
      <c r="A81" s="24" t="s">
        <v>57</v>
      </c>
      <c r="B81" s="24">
        <f t="shared" si="7"/>
        <v>1016311</v>
      </c>
      <c r="C81" s="57">
        <v>192196</v>
      </c>
      <c r="D81" s="31">
        <v>262054</v>
      </c>
      <c r="E81" s="31">
        <v>0</v>
      </c>
      <c r="F81" s="31">
        <v>495351</v>
      </c>
      <c r="G81" s="31">
        <v>26063</v>
      </c>
      <c r="H81" s="26">
        <v>40647</v>
      </c>
      <c r="J81" s="24" t="s">
        <v>57</v>
      </c>
      <c r="K81" s="24">
        <f t="shared" si="5"/>
        <v>1016311</v>
      </c>
      <c r="L81" s="24">
        <f t="shared" si="6"/>
        <v>913006</v>
      </c>
      <c r="M81" s="24">
        <v>894745</v>
      </c>
      <c r="N81" s="24">
        <v>5968</v>
      </c>
      <c r="O81" s="24">
        <v>6</v>
      </c>
      <c r="P81" s="31">
        <v>0</v>
      </c>
      <c r="Q81" s="24">
        <v>12287</v>
      </c>
      <c r="R81" s="24">
        <v>103305</v>
      </c>
    </row>
    <row r="82" spans="1:18" ht="15.75">
      <c r="A82" s="24" t="s">
        <v>58</v>
      </c>
      <c r="B82" s="24">
        <f t="shared" si="7"/>
        <v>1030454</v>
      </c>
      <c r="C82" s="57">
        <v>19957</v>
      </c>
      <c r="D82" s="31">
        <v>298353</v>
      </c>
      <c r="E82" s="31">
        <v>0</v>
      </c>
      <c r="F82" s="31">
        <v>677611</v>
      </c>
      <c r="G82" s="31">
        <v>14305</v>
      </c>
      <c r="H82" s="26">
        <v>20228</v>
      </c>
      <c r="J82" s="24" t="s">
        <v>58</v>
      </c>
      <c r="K82" s="24">
        <f t="shared" si="5"/>
        <v>1030454</v>
      </c>
      <c r="L82" s="24">
        <f t="shared" si="6"/>
        <v>952279</v>
      </c>
      <c r="M82" s="24">
        <v>888142</v>
      </c>
      <c r="N82" s="24">
        <v>28536</v>
      </c>
      <c r="O82" s="24">
        <v>25000</v>
      </c>
      <c r="P82" s="31">
        <v>0</v>
      </c>
      <c r="Q82" s="24">
        <v>10601</v>
      </c>
      <c r="R82" s="24">
        <v>78175</v>
      </c>
    </row>
    <row r="83" spans="1:18" ht="15.75">
      <c r="A83" s="24" t="s">
        <v>59</v>
      </c>
      <c r="B83" s="24">
        <f t="shared" si="7"/>
        <v>282443000</v>
      </c>
      <c r="C83" s="57">
        <v>127511000</v>
      </c>
      <c r="D83" s="31">
        <v>96610000</v>
      </c>
      <c r="E83" s="31">
        <v>1307000</v>
      </c>
      <c r="F83" s="31">
        <v>27751000</v>
      </c>
      <c r="G83" s="31">
        <v>1198000</v>
      </c>
      <c r="H83" s="26">
        <v>28066000</v>
      </c>
      <c r="J83" s="24" t="s">
        <v>59</v>
      </c>
      <c r="K83" s="24">
        <f t="shared" si="5"/>
        <v>282443000</v>
      </c>
      <c r="L83" s="24">
        <f t="shared" si="6"/>
        <v>262390000</v>
      </c>
      <c r="M83" s="24">
        <v>239447000</v>
      </c>
      <c r="N83" s="24">
        <v>3254000</v>
      </c>
      <c r="O83" s="24">
        <v>9707000</v>
      </c>
      <c r="P83" s="24">
        <v>1065000</v>
      </c>
      <c r="Q83" s="24">
        <v>8917000</v>
      </c>
      <c r="R83" s="24">
        <v>20053000</v>
      </c>
    </row>
    <row r="84" spans="1:18" ht="15.75">
      <c r="A84" s="24" t="s">
        <v>61</v>
      </c>
      <c r="B84" s="24">
        <f t="shared" si="7"/>
        <v>1570015</v>
      </c>
      <c r="C84" s="57">
        <v>51939</v>
      </c>
      <c r="D84" s="31">
        <v>566544</v>
      </c>
      <c r="E84" s="31">
        <v>25904</v>
      </c>
      <c r="F84" s="31">
        <v>831664</v>
      </c>
      <c r="G84" s="31">
        <v>15157</v>
      </c>
      <c r="H84" s="26">
        <v>78807</v>
      </c>
      <c r="J84" s="24" t="s">
        <v>61</v>
      </c>
      <c r="K84" s="24">
        <f t="shared" si="5"/>
        <v>1570015</v>
      </c>
      <c r="L84" s="24">
        <f t="shared" si="6"/>
        <v>1462010</v>
      </c>
      <c r="M84" s="24">
        <v>1232634</v>
      </c>
      <c r="N84" s="24">
        <v>142636</v>
      </c>
      <c r="O84" s="24">
        <v>46847</v>
      </c>
      <c r="P84" s="31">
        <v>0</v>
      </c>
      <c r="Q84" s="24">
        <v>39893</v>
      </c>
      <c r="R84" s="24">
        <v>108005</v>
      </c>
    </row>
    <row r="85" spans="1:18" ht="15.75">
      <c r="A85" s="24"/>
      <c r="B85" s="24"/>
      <c r="C85" s="57"/>
      <c r="D85" s="31"/>
      <c r="E85" s="31"/>
      <c r="F85" s="31"/>
      <c r="G85" s="31"/>
      <c r="H85" s="26"/>
      <c r="J85" s="24"/>
      <c r="K85" s="24"/>
      <c r="L85" s="24"/>
      <c r="M85" s="24"/>
      <c r="N85" s="24"/>
      <c r="O85" s="24"/>
      <c r="P85" s="24"/>
      <c r="Q85" s="24"/>
      <c r="R85" s="24"/>
    </row>
    <row r="86" spans="1:18" ht="15.75">
      <c r="A86" s="24" t="s">
        <v>62</v>
      </c>
      <c r="B86" s="24"/>
      <c r="C86" s="57"/>
      <c r="D86" s="31"/>
      <c r="E86" s="31"/>
      <c r="F86" s="31"/>
      <c r="G86" s="31"/>
      <c r="H86" s="26"/>
      <c r="J86" s="24" t="s">
        <v>62</v>
      </c>
      <c r="K86" s="24"/>
      <c r="L86" s="24"/>
      <c r="M86" s="24"/>
      <c r="N86" s="24"/>
      <c r="O86" s="24"/>
      <c r="P86" s="24"/>
      <c r="Q86" s="24"/>
      <c r="R86" s="24"/>
    </row>
    <row r="87" spans="1:18" ht="15.75">
      <c r="A87" s="24" t="s">
        <v>63</v>
      </c>
      <c r="B87" s="24">
        <f aca="true" t="shared" si="8" ref="B87:B98">SUM(C87:H87)</f>
        <v>620452</v>
      </c>
      <c r="C87" s="57">
        <v>3644</v>
      </c>
      <c r="D87" s="31">
        <v>0</v>
      </c>
      <c r="E87" s="31">
        <v>0</v>
      </c>
      <c r="F87" s="31">
        <v>0</v>
      </c>
      <c r="G87" s="31">
        <v>45260</v>
      </c>
      <c r="H87" s="26">
        <v>571548</v>
      </c>
      <c r="J87" s="24" t="s">
        <v>63</v>
      </c>
      <c r="K87" s="24">
        <f aca="true" t="shared" si="9" ref="K87:K98">+L87+R87</f>
        <v>620452</v>
      </c>
      <c r="L87" s="24">
        <f aca="true" t="shared" si="10" ref="L87:L98">SUM(M87:Q87)</f>
        <v>14634</v>
      </c>
      <c r="M87" s="31">
        <v>0</v>
      </c>
      <c r="N87" s="31">
        <v>0</v>
      </c>
      <c r="O87" s="24">
        <v>5000</v>
      </c>
      <c r="P87" s="31">
        <v>0</v>
      </c>
      <c r="Q87" s="24">
        <v>9634</v>
      </c>
      <c r="R87" s="24">
        <v>605818</v>
      </c>
    </row>
    <row r="88" spans="1:18" ht="15.75">
      <c r="A88" s="24" t="s">
        <v>64</v>
      </c>
      <c r="B88" s="24">
        <f t="shared" si="8"/>
        <v>5152</v>
      </c>
      <c r="C88" s="57">
        <v>47</v>
      </c>
      <c r="D88" s="31">
        <v>5084</v>
      </c>
      <c r="E88" s="31">
        <v>0</v>
      </c>
      <c r="F88" s="31">
        <v>0</v>
      </c>
      <c r="G88" s="31">
        <v>0</v>
      </c>
      <c r="H88" s="26">
        <v>21</v>
      </c>
      <c r="J88" s="24" t="s">
        <v>64</v>
      </c>
      <c r="K88" s="24">
        <f t="shared" si="9"/>
        <v>5152</v>
      </c>
      <c r="L88" s="24">
        <f t="shared" si="10"/>
        <v>4</v>
      </c>
      <c r="M88" s="31">
        <v>0</v>
      </c>
      <c r="N88" s="31">
        <v>0</v>
      </c>
      <c r="O88" s="31">
        <v>0</v>
      </c>
      <c r="P88" s="31">
        <v>0</v>
      </c>
      <c r="Q88" s="58">
        <v>4</v>
      </c>
      <c r="R88" s="24">
        <v>5148</v>
      </c>
    </row>
    <row r="89" spans="1:18" ht="15.75">
      <c r="A89" s="24" t="s">
        <v>65</v>
      </c>
      <c r="B89" s="24">
        <f t="shared" si="8"/>
        <v>5505</v>
      </c>
      <c r="C89" s="57">
        <v>592</v>
      </c>
      <c r="D89" s="31">
        <v>1787</v>
      </c>
      <c r="E89" s="31">
        <v>0</v>
      </c>
      <c r="F89" s="31">
        <v>0</v>
      </c>
      <c r="G89" s="31">
        <v>559</v>
      </c>
      <c r="H89" s="26">
        <v>2567</v>
      </c>
      <c r="J89" s="24" t="s">
        <v>65</v>
      </c>
      <c r="K89" s="24">
        <f t="shared" si="9"/>
        <v>5505</v>
      </c>
      <c r="L89" s="24">
        <f t="shared" si="10"/>
        <v>1527</v>
      </c>
      <c r="M89" s="31">
        <v>0</v>
      </c>
      <c r="N89" s="31">
        <v>0</v>
      </c>
      <c r="O89" s="31">
        <v>0</v>
      </c>
      <c r="P89" s="31">
        <v>0</v>
      </c>
      <c r="Q89" s="24">
        <v>1527</v>
      </c>
      <c r="R89" s="24">
        <v>3978</v>
      </c>
    </row>
    <row r="90" spans="1:18" ht="15.75">
      <c r="A90" s="24" t="s">
        <v>66</v>
      </c>
      <c r="B90" s="24">
        <f t="shared" si="8"/>
        <v>16815</v>
      </c>
      <c r="C90" s="57">
        <v>4834</v>
      </c>
      <c r="D90" s="31">
        <v>0</v>
      </c>
      <c r="E90" s="31">
        <v>0</v>
      </c>
      <c r="F90" s="31">
        <v>0</v>
      </c>
      <c r="G90" s="31">
        <v>44</v>
      </c>
      <c r="H90" s="26">
        <v>11937</v>
      </c>
      <c r="J90" s="24" t="s">
        <v>66</v>
      </c>
      <c r="K90" s="24">
        <f t="shared" si="9"/>
        <v>16815</v>
      </c>
      <c r="L90" s="24">
        <f t="shared" si="10"/>
        <v>693</v>
      </c>
      <c r="M90" s="31">
        <v>0</v>
      </c>
      <c r="N90" s="31">
        <v>0</v>
      </c>
      <c r="O90" s="31">
        <v>0</v>
      </c>
      <c r="P90" s="31">
        <v>0</v>
      </c>
      <c r="Q90" s="24">
        <v>693</v>
      </c>
      <c r="R90" s="24">
        <v>16122</v>
      </c>
    </row>
    <row r="91" spans="1:18" ht="15.75">
      <c r="A91" s="24" t="s">
        <v>67</v>
      </c>
      <c r="B91" s="24">
        <f t="shared" si="8"/>
        <v>6748</v>
      </c>
      <c r="C91" s="57">
        <v>4957</v>
      </c>
      <c r="D91" s="31">
        <v>0</v>
      </c>
      <c r="E91" s="31">
        <v>0</v>
      </c>
      <c r="F91" s="31">
        <v>0</v>
      </c>
      <c r="G91" s="31">
        <v>0</v>
      </c>
      <c r="H91" s="26">
        <v>1791</v>
      </c>
      <c r="J91" s="24" t="s">
        <v>67</v>
      </c>
      <c r="K91" s="24">
        <f t="shared" si="9"/>
        <v>6748</v>
      </c>
      <c r="L91" s="24">
        <f t="shared" si="10"/>
        <v>2696</v>
      </c>
      <c r="M91" s="31">
        <v>0</v>
      </c>
      <c r="N91" s="31">
        <v>0</v>
      </c>
      <c r="O91" s="31">
        <v>0</v>
      </c>
      <c r="P91" s="31">
        <v>0</v>
      </c>
      <c r="Q91" s="24">
        <v>2696</v>
      </c>
      <c r="R91" s="24">
        <v>4052</v>
      </c>
    </row>
    <row r="92" spans="1:18" ht="15.75">
      <c r="A92" s="24" t="s">
        <v>68</v>
      </c>
      <c r="B92" s="24">
        <f t="shared" si="8"/>
        <v>5831</v>
      </c>
      <c r="C92" s="57">
        <v>60</v>
      </c>
      <c r="D92" s="31">
        <v>3503</v>
      </c>
      <c r="E92" s="31">
        <v>0</v>
      </c>
      <c r="F92" s="31">
        <v>0</v>
      </c>
      <c r="G92" s="31">
        <v>1865</v>
      </c>
      <c r="H92" s="26">
        <v>403</v>
      </c>
      <c r="J92" s="24" t="s">
        <v>68</v>
      </c>
      <c r="K92" s="24">
        <f t="shared" si="9"/>
        <v>5831</v>
      </c>
      <c r="L92" s="24">
        <f t="shared" si="10"/>
        <v>1891</v>
      </c>
      <c r="M92" s="31">
        <v>0</v>
      </c>
      <c r="N92" s="31">
        <v>0</v>
      </c>
      <c r="O92" s="24">
        <v>626</v>
      </c>
      <c r="P92" s="31">
        <v>0</v>
      </c>
      <c r="Q92" s="24">
        <v>1265</v>
      </c>
      <c r="R92" s="24">
        <v>3940</v>
      </c>
    </row>
    <row r="93" spans="1:18" ht="15.75">
      <c r="A93" s="24" t="s">
        <v>69</v>
      </c>
      <c r="B93" s="24">
        <f t="shared" si="8"/>
        <v>16848</v>
      </c>
      <c r="C93" s="57">
        <v>367</v>
      </c>
      <c r="D93" s="31">
        <v>13661</v>
      </c>
      <c r="E93" s="31">
        <v>0</v>
      </c>
      <c r="F93" s="31">
        <v>0</v>
      </c>
      <c r="G93" s="31">
        <v>0</v>
      </c>
      <c r="H93" s="26">
        <v>2820</v>
      </c>
      <c r="J93" s="24" t="s">
        <v>69</v>
      </c>
      <c r="K93" s="24">
        <f t="shared" si="9"/>
        <v>16848</v>
      </c>
      <c r="L93" s="24">
        <f t="shared" si="10"/>
        <v>2979</v>
      </c>
      <c r="M93" s="31">
        <v>0</v>
      </c>
      <c r="N93" s="31">
        <v>0</v>
      </c>
      <c r="O93" s="31">
        <v>0</v>
      </c>
      <c r="P93" s="31">
        <v>0</v>
      </c>
      <c r="Q93" s="24">
        <v>2979</v>
      </c>
      <c r="R93" s="24">
        <v>13869</v>
      </c>
    </row>
    <row r="94" spans="1:18" ht="15.75">
      <c r="A94" s="24" t="s">
        <v>222</v>
      </c>
      <c r="B94" s="24">
        <f t="shared" si="8"/>
        <v>9251</v>
      </c>
      <c r="C94" s="31">
        <v>0</v>
      </c>
      <c r="D94" s="31">
        <v>7345</v>
      </c>
      <c r="E94" s="31">
        <v>0</v>
      </c>
      <c r="F94" s="31">
        <v>0</v>
      </c>
      <c r="G94" s="31">
        <v>0</v>
      </c>
      <c r="H94" s="26">
        <v>1906</v>
      </c>
      <c r="J94" s="24" t="s">
        <v>222</v>
      </c>
      <c r="K94" s="24">
        <f t="shared" si="9"/>
        <v>9251</v>
      </c>
      <c r="L94" s="24">
        <f t="shared" si="10"/>
        <v>1187</v>
      </c>
      <c r="M94" s="31">
        <v>0</v>
      </c>
      <c r="N94" s="31">
        <v>0</v>
      </c>
      <c r="O94" s="31">
        <v>0</v>
      </c>
      <c r="P94" s="31">
        <v>0</v>
      </c>
      <c r="Q94" s="24">
        <v>1187</v>
      </c>
      <c r="R94" s="24">
        <v>8064</v>
      </c>
    </row>
    <row r="95" spans="1:18" ht="15.75">
      <c r="A95" s="24" t="s">
        <v>223</v>
      </c>
      <c r="B95" s="24">
        <f t="shared" si="8"/>
        <v>17784</v>
      </c>
      <c r="C95" s="57">
        <v>10195</v>
      </c>
      <c r="D95" s="31">
        <v>7294</v>
      </c>
      <c r="E95" s="31">
        <v>0</v>
      </c>
      <c r="F95" s="31">
        <v>0</v>
      </c>
      <c r="G95" s="31">
        <v>0</v>
      </c>
      <c r="H95" s="26">
        <v>295</v>
      </c>
      <c r="J95" s="24" t="s">
        <v>223</v>
      </c>
      <c r="K95" s="24">
        <f t="shared" si="9"/>
        <v>17784</v>
      </c>
      <c r="L95" s="24">
        <f t="shared" si="10"/>
        <v>2059</v>
      </c>
      <c r="M95" s="31">
        <v>0</v>
      </c>
      <c r="N95" s="31">
        <v>0</v>
      </c>
      <c r="O95" s="31">
        <v>0</v>
      </c>
      <c r="P95" s="31">
        <v>0</v>
      </c>
      <c r="Q95" s="24">
        <v>2059</v>
      </c>
      <c r="R95" s="24">
        <v>15725</v>
      </c>
    </row>
    <row r="96" spans="1:18" ht="15.75">
      <c r="A96" s="24" t="s">
        <v>70</v>
      </c>
      <c r="B96" s="24">
        <f t="shared" si="8"/>
        <v>3570075</v>
      </c>
      <c r="C96" s="57">
        <v>3305334</v>
      </c>
      <c r="D96" s="31">
        <v>0</v>
      </c>
      <c r="E96" s="31">
        <v>0</v>
      </c>
      <c r="F96" s="31">
        <v>0</v>
      </c>
      <c r="G96" s="31">
        <v>101805</v>
      </c>
      <c r="H96" s="26">
        <v>162936</v>
      </c>
      <c r="J96" s="24" t="s">
        <v>70</v>
      </c>
      <c r="K96" s="24">
        <f t="shared" si="9"/>
        <v>3570075</v>
      </c>
      <c r="L96" s="24">
        <f t="shared" si="10"/>
        <v>3197325</v>
      </c>
      <c r="M96" s="31">
        <v>0</v>
      </c>
      <c r="N96" s="31">
        <v>0</v>
      </c>
      <c r="O96" s="24">
        <v>127600</v>
      </c>
      <c r="P96" s="31">
        <v>0</v>
      </c>
      <c r="Q96" s="24">
        <v>3069725</v>
      </c>
      <c r="R96" s="24">
        <v>372750</v>
      </c>
    </row>
    <row r="97" spans="1:18" ht="15.75">
      <c r="A97" s="24" t="s">
        <v>224</v>
      </c>
      <c r="B97" s="24">
        <f t="shared" si="8"/>
        <v>7135</v>
      </c>
      <c r="C97" s="57">
        <v>341</v>
      </c>
      <c r="D97" s="31">
        <v>5665</v>
      </c>
      <c r="E97" s="31">
        <v>0</v>
      </c>
      <c r="F97" s="31">
        <v>0</v>
      </c>
      <c r="G97" s="31">
        <v>0</v>
      </c>
      <c r="H97" s="26">
        <v>1129</v>
      </c>
      <c r="J97" s="24" t="s">
        <v>224</v>
      </c>
      <c r="K97" s="24">
        <f t="shared" si="9"/>
        <v>7135</v>
      </c>
      <c r="L97" s="24">
        <f t="shared" si="10"/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24">
        <v>7135</v>
      </c>
    </row>
    <row r="98" spans="1:18" ht="15.75">
      <c r="A98" s="24" t="s">
        <v>71</v>
      </c>
      <c r="B98" s="24">
        <f t="shared" si="8"/>
        <v>19490</v>
      </c>
      <c r="C98" s="57">
        <v>9405</v>
      </c>
      <c r="D98" s="31">
        <v>0</v>
      </c>
      <c r="E98" s="31">
        <v>0</v>
      </c>
      <c r="F98" s="31">
        <v>0</v>
      </c>
      <c r="G98" s="31">
        <v>36</v>
      </c>
      <c r="H98" s="26">
        <v>10049</v>
      </c>
      <c r="J98" s="24" t="s">
        <v>71</v>
      </c>
      <c r="K98" s="24">
        <f t="shared" si="9"/>
        <v>19490</v>
      </c>
      <c r="L98" s="24">
        <f t="shared" si="10"/>
        <v>9544</v>
      </c>
      <c r="M98" s="31">
        <v>0</v>
      </c>
      <c r="N98" s="31">
        <v>0</v>
      </c>
      <c r="O98" s="31">
        <v>0</v>
      </c>
      <c r="P98" s="31">
        <v>0</v>
      </c>
      <c r="Q98" s="24">
        <v>9544</v>
      </c>
      <c r="R98" s="24">
        <v>9946</v>
      </c>
    </row>
    <row r="99" spans="1:18" ht="15.75">
      <c r="A99" s="24"/>
      <c r="B99" s="24"/>
      <c r="C99" s="57"/>
      <c r="D99" s="57"/>
      <c r="E99" s="31"/>
      <c r="F99" s="31"/>
      <c r="G99" s="31"/>
      <c r="H99" s="26"/>
      <c r="J99" s="24"/>
      <c r="K99" s="24"/>
      <c r="L99" s="24"/>
      <c r="M99" s="24"/>
      <c r="N99" s="24"/>
      <c r="O99" s="24"/>
      <c r="P99" s="24"/>
      <c r="Q99" s="24"/>
      <c r="R99" s="24"/>
    </row>
    <row r="100" spans="1:18" ht="15.75">
      <c r="A100" s="24" t="s">
        <v>72</v>
      </c>
      <c r="B100" s="24"/>
      <c r="C100" s="57"/>
      <c r="D100" s="57"/>
      <c r="E100" s="26"/>
      <c r="F100" s="26"/>
      <c r="G100" s="26"/>
      <c r="H100" s="26"/>
      <c r="J100" s="24" t="s">
        <v>72</v>
      </c>
      <c r="K100" s="24"/>
      <c r="L100" s="24"/>
      <c r="M100" s="24"/>
      <c r="N100" s="24"/>
      <c r="O100" s="24"/>
      <c r="P100" s="24"/>
      <c r="Q100" s="24"/>
      <c r="R100" s="24"/>
    </row>
    <row r="101" spans="1:18" ht="15.75">
      <c r="A101" s="24" t="s">
        <v>73</v>
      </c>
      <c r="B101" s="24">
        <f>SUM(C101:H101)</f>
        <v>6228298</v>
      </c>
      <c r="C101" s="57">
        <v>2351228</v>
      </c>
      <c r="D101" s="57">
        <v>743423</v>
      </c>
      <c r="E101" s="31">
        <v>0</v>
      </c>
      <c r="F101" s="26">
        <v>2447098</v>
      </c>
      <c r="G101" s="26">
        <v>26826</v>
      </c>
      <c r="H101" s="26">
        <v>659723</v>
      </c>
      <c r="J101" s="24" t="s">
        <v>73</v>
      </c>
      <c r="K101" s="24">
        <f>+L101+R101</f>
        <v>6228298</v>
      </c>
      <c r="L101" s="24">
        <f>SUM(M101:Q101)</f>
        <v>5546845</v>
      </c>
      <c r="M101" s="24">
        <v>4858222</v>
      </c>
      <c r="N101" s="31">
        <v>0</v>
      </c>
      <c r="O101" s="24">
        <v>265247</v>
      </c>
      <c r="P101" s="31">
        <v>0</v>
      </c>
      <c r="Q101" s="24">
        <v>423376</v>
      </c>
      <c r="R101" s="24">
        <v>681453</v>
      </c>
    </row>
    <row r="102" spans="1:18" ht="15.75">
      <c r="A102" s="52"/>
      <c r="B102" s="52"/>
      <c r="C102" s="52"/>
      <c r="D102" s="52"/>
      <c r="E102" s="52"/>
      <c r="F102" s="52"/>
      <c r="G102" s="52"/>
      <c r="H102" s="52"/>
      <c r="I102" s="52"/>
      <c r="J102" s="59"/>
      <c r="K102" s="60"/>
      <c r="L102" s="60"/>
      <c r="M102" s="60"/>
      <c r="N102" s="60"/>
      <c r="O102" s="60"/>
      <c r="P102" s="60"/>
      <c r="Q102" s="60"/>
      <c r="R102" s="60"/>
    </row>
    <row r="103" spans="1:18" ht="15.75">
      <c r="A103" s="61" t="s">
        <v>76</v>
      </c>
      <c r="K103" s="24"/>
      <c r="L103" s="24"/>
      <c r="M103" s="24"/>
      <c r="N103" s="24"/>
      <c r="O103" s="24"/>
      <c r="P103" s="24"/>
      <c r="Q103" s="24"/>
      <c r="R103" s="24"/>
    </row>
    <row r="104" spans="1:18" ht="15.75">
      <c r="A104" s="61" t="s">
        <v>77</v>
      </c>
      <c r="K104" s="24"/>
      <c r="L104" s="24"/>
      <c r="M104" s="24"/>
      <c r="N104" s="24"/>
      <c r="O104" s="24"/>
      <c r="P104" s="24"/>
      <c r="Q104" s="24"/>
      <c r="R104" s="24"/>
    </row>
    <row r="105" spans="1:18" ht="15.75">
      <c r="A105" s="24"/>
      <c r="K105" s="24"/>
      <c r="L105" s="24"/>
      <c r="M105" s="24"/>
      <c r="N105" s="24"/>
      <c r="O105" s="24"/>
      <c r="P105" s="24"/>
      <c r="Q105" s="24"/>
      <c r="R105" s="24"/>
    </row>
    <row r="106" spans="1:18" ht="39" customHeight="1">
      <c r="A106" s="80" t="s">
        <v>285</v>
      </c>
      <c r="B106" s="80"/>
      <c r="C106" s="80"/>
      <c r="D106" s="80"/>
      <c r="E106" s="80"/>
      <c r="F106" s="80"/>
      <c r="G106" s="80"/>
      <c r="H106" s="80"/>
      <c r="K106" s="24"/>
      <c r="L106" s="24"/>
      <c r="M106" s="24"/>
      <c r="N106" s="24"/>
      <c r="O106" s="24"/>
      <c r="P106" s="24"/>
      <c r="Q106" s="24"/>
      <c r="R106" s="24"/>
    </row>
    <row r="107" spans="1:18" ht="15.75">
      <c r="A107" s="24"/>
      <c r="K107" s="24"/>
      <c r="L107" s="24"/>
      <c r="M107" s="24"/>
      <c r="N107" s="24"/>
      <c r="O107" s="24"/>
      <c r="P107" s="24"/>
      <c r="Q107" s="24"/>
      <c r="R107" s="24"/>
    </row>
  </sheetData>
  <sheetProtection/>
  <mergeCells count="4">
    <mergeCell ref="B5:H5"/>
    <mergeCell ref="J5:R5"/>
    <mergeCell ref="L6:Q6"/>
    <mergeCell ref="A106:H106"/>
  </mergeCells>
  <hyperlinks>
    <hyperlink ref="A106:H106" r:id="rId1" display="SOURCE: New York State Department of Financial Services, 2012 Department of Financial Services Annual Report; https://www.dfs.ny.gov/reports_and_publications/dfs_annual_reports (last viewed May 22, 2014)."/>
  </hyperlinks>
  <printOptions/>
  <pageMargins left="0.7" right="0.7" top="0.75" bottom="0.75" header="0.3" footer="0.3"/>
  <pageSetup horizontalDpi="1200" verticalDpi="1200" orientation="landscape" scale="65" r:id="rId2"/>
  <colBreaks count="1" manualBreakCount="1">
    <brk id="8" max="10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4.77734375" style="0" customWidth="1"/>
    <col min="2" max="8" width="12.77734375" style="0" customWidth="1"/>
    <col min="9" max="9" width="5.77734375" style="0" customWidth="1"/>
    <col min="10" max="10" width="44.77734375" style="0" customWidth="1"/>
  </cols>
  <sheetData>
    <row r="1" spans="1:18" ht="20.25">
      <c r="A1" s="18" t="s">
        <v>211</v>
      </c>
      <c r="B1" s="2"/>
      <c r="C1" s="3"/>
      <c r="D1" s="4"/>
      <c r="E1" s="4"/>
      <c r="F1" s="32"/>
      <c r="G1" s="5"/>
      <c r="H1" s="5"/>
      <c r="I1" s="5"/>
      <c r="J1" s="18" t="s">
        <v>212</v>
      </c>
      <c r="K1" s="5"/>
      <c r="L1" s="5"/>
      <c r="M1" s="5"/>
      <c r="N1" s="5"/>
      <c r="O1" s="5"/>
      <c r="P1" s="5"/>
      <c r="Q1" s="5"/>
      <c r="R1" s="5"/>
    </row>
    <row r="2" spans="1:18" ht="20.25">
      <c r="A2" s="18" t="s">
        <v>225</v>
      </c>
      <c r="B2" s="2"/>
      <c r="C2" s="3"/>
      <c r="D2" s="4"/>
      <c r="E2" s="3"/>
      <c r="F2" s="3"/>
      <c r="G2" s="5"/>
      <c r="H2" s="5"/>
      <c r="I2" s="5"/>
      <c r="J2" s="18" t="s">
        <v>225</v>
      </c>
      <c r="K2" s="5"/>
      <c r="L2" s="5"/>
      <c r="M2" s="5"/>
      <c r="N2" s="5"/>
      <c r="O2" s="5"/>
      <c r="P2" s="5"/>
      <c r="Q2" s="5"/>
      <c r="R2" s="5"/>
    </row>
    <row r="3" spans="1:18" ht="20.25">
      <c r="A3" s="18" t="s">
        <v>78</v>
      </c>
      <c r="B3" s="2"/>
      <c r="C3" s="3"/>
      <c r="D3" s="4"/>
      <c r="E3" s="3"/>
      <c r="F3" s="3"/>
      <c r="G3" s="5"/>
      <c r="H3" s="5"/>
      <c r="I3" s="5"/>
      <c r="J3" s="18" t="s">
        <v>78</v>
      </c>
      <c r="K3" s="5"/>
      <c r="L3" s="5"/>
      <c r="M3" s="5"/>
      <c r="N3" s="5"/>
      <c r="O3" s="5"/>
      <c r="P3" s="5"/>
      <c r="Q3" s="5"/>
      <c r="R3" s="5"/>
    </row>
    <row r="4" spans="1:18" ht="20.25">
      <c r="A4" s="18"/>
      <c r="B4" s="2"/>
      <c r="C4" s="3"/>
      <c r="D4" s="4"/>
      <c r="E4" s="3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.75">
      <c r="A5" s="7"/>
      <c r="B5" s="78" t="s">
        <v>1</v>
      </c>
      <c r="C5" s="78"/>
      <c r="D5" s="78"/>
      <c r="E5" s="78"/>
      <c r="F5" s="78"/>
      <c r="G5" s="78"/>
      <c r="H5" s="78"/>
      <c r="I5" s="6"/>
      <c r="J5" s="78" t="s">
        <v>74</v>
      </c>
      <c r="K5" s="78"/>
      <c r="L5" s="78"/>
      <c r="M5" s="78"/>
      <c r="N5" s="78"/>
      <c r="O5" s="78"/>
      <c r="P5" s="78"/>
      <c r="Q5" s="78"/>
      <c r="R5" s="78"/>
    </row>
    <row r="6" spans="1:18" ht="15.75">
      <c r="A6" s="1"/>
      <c r="B6" s="1"/>
      <c r="C6" s="1"/>
      <c r="D6" s="1"/>
      <c r="E6" s="1"/>
      <c r="F6" s="1"/>
      <c r="G6" s="1"/>
      <c r="H6" s="1"/>
      <c r="I6" s="5"/>
      <c r="J6" s="5"/>
      <c r="K6" s="1"/>
      <c r="L6" s="79" t="s">
        <v>75</v>
      </c>
      <c r="M6" s="79"/>
      <c r="N6" s="79"/>
      <c r="O6" s="79"/>
      <c r="P6" s="79"/>
      <c r="Q6" s="79"/>
      <c r="R6" s="1"/>
    </row>
    <row r="7" spans="1:18" ht="72">
      <c r="A7" s="54" t="s">
        <v>209</v>
      </c>
      <c r="B7" s="8" t="s">
        <v>94</v>
      </c>
      <c r="C7" s="19" t="s">
        <v>95</v>
      </c>
      <c r="D7" s="20" t="s">
        <v>96</v>
      </c>
      <c r="E7" s="21" t="s">
        <v>97</v>
      </c>
      <c r="F7" s="20" t="s">
        <v>98</v>
      </c>
      <c r="G7" s="22" t="s">
        <v>99</v>
      </c>
      <c r="H7" s="22" t="s">
        <v>100</v>
      </c>
      <c r="I7" s="56"/>
      <c r="J7" s="54" t="s">
        <v>209</v>
      </c>
      <c r="K7" s="22" t="s">
        <v>107</v>
      </c>
      <c r="L7" s="22" t="s">
        <v>101</v>
      </c>
      <c r="M7" s="22" t="s">
        <v>102</v>
      </c>
      <c r="N7" s="22" t="s">
        <v>234</v>
      </c>
      <c r="O7" s="22" t="s">
        <v>235</v>
      </c>
      <c r="P7" s="22" t="s">
        <v>104</v>
      </c>
      <c r="Q7" s="22" t="s">
        <v>105</v>
      </c>
      <c r="R7" s="22" t="s">
        <v>106</v>
      </c>
    </row>
    <row r="8" spans="1:18" ht="15.75">
      <c r="A8" s="5"/>
      <c r="B8" s="5"/>
      <c r="C8" s="5"/>
      <c r="D8" s="5"/>
      <c r="E8" s="5"/>
      <c r="F8" s="5"/>
      <c r="G8" s="5"/>
      <c r="H8" s="5"/>
      <c r="I8" s="6"/>
      <c r="J8" s="5"/>
      <c r="K8" s="9"/>
      <c r="L8" s="5"/>
      <c r="M8" s="5"/>
      <c r="N8" s="10"/>
      <c r="O8" s="10"/>
      <c r="P8" s="10"/>
      <c r="Q8" s="10"/>
      <c r="R8" s="5"/>
    </row>
    <row r="9" spans="1:18" ht="15.75">
      <c r="A9" s="32" t="s">
        <v>0</v>
      </c>
      <c r="B9" s="24">
        <f aca="true" t="shared" si="0" ref="B9:H9">SUM(B12:B103)</f>
        <v>575627149</v>
      </c>
      <c r="C9" s="24">
        <f t="shared" si="0"/>
        <v>199261276</v>
      </c>
      <c r="D9" s="24">
        <f t="shared" si="0"/>
        <v>159761295</v>
      </c>
      <c r="E9" s="24">
        <f t="shared" si="0"/>
        <v>6558140</v>
      </c>
      <c r="F9" s="24">
        <f t="shared" si="0"/>
        <v>157628561</v>
      </c>
      <c r="G9" s="24">
        <f t="shared" si="0"/>
        <v>2490620</v>
      </c>
      <c r="H9" s="24">
        <f t="shared" si="0"/>
        <v>49927257</v>
      </c>
      <c r="J9" s="32" t="s">
        <v>0</v>
      </c>
      <c r="K9" s="24">
        <f aca="true" t="shared" si="1" ref="K9:R9">SUM(K12:K103)</f>
        <v>575627149</v>
      </c>
      <c r="L9" s="29">
        <f t="shared" si="1"/>
        <v>508039023</v>
      </c>
      <c r="M9" s="24">
        <f t="shared" si="1"/>
        <v>415768274</v>
      </c>
      <c r="N9" s="24">
        <f t="shared" si="1"/>
        <v>30753543</v>
      </c>
      <c r="O9" s="24">
        <f t="shared" si="1"/>
        <v>32409652</v>
      </c>
      <c r="P9" s="24">
        <f t="shared" si="1"/>
        <v>5548002</v>
      </c>
      <c r="Q9" s="24">
        <f t="shared" si="1"/>
        <v>23559552</v>
      </c>
      <c r="R9" s="24">
        <f t="shared" si="1"/>
        <v>67588126</v>
      </c>
    </row>
    <row r="10" spans="1:10" ht="15.75">
      <c r="A10" s="24"/>
      <c r="J10" s="24"/>
    </row>
    <row r="11" spans="1:18" ht="15.75">
      <c r="A11" s="24" t="s">
        <v>2</v>
      </c>
      <c r="B11" s="24"/>
      <c r="C11" s="27"/>
      <c r="D11" s="28"/>
      <c r="E11" s="28"/>
      <c r="F11" s="28"/>
      <c r="G11" s="24"/>
      <c r="H11" s="24"/>
      <c r="J11" s="24" t="s">
        <v>2</v>
      </c>
      <c r="K11" s="24"/>
      <c r="L11" s="24"/>
      <c r="M11" s="24"/>
      <c r="N11" s="24"/>
      <c r="O11" s="24"/>
      <c r="P11" s="24"/>
      <c r="Q11" s="24"/>
      <c r="R11" s="24"/>
    </row>
    <row r="12" spans="1:18" ht="15.75">
      <c r="A12" s="24" t="s">
        <v>3</v>
      </c>
      <c r="B12" s="24">
        <f>SUM(C12:H12)</f>
        <v>580713</v>
      </c>
      <c r="C12" s="30">
        <v>26474</v>
      </c>
      <c r="D12" s="30">
        <v>196667</v>
      </c>
      <c r="E12" s="26">
        <v>1839</v>
      </c>
      <c r="F12" s="26">
        <v>329367</v>
      </c>
      <c r="G12" s="26">
        <v>6449</v>
      </c>
      <c r="H12" s="26">
        <v>19917</v>
      </c>
      <c r="J12" s="24" t="s">
        <v>3</v>
      </c>
      <c r="K12" s="24">
        <f>+L12+R12</f>
        <v>580713</v>
      </c>
      <c r="L12" s="24">
        <f>SUM(M12:Q12)</f>
        <v>536232</v>
      </c>
      <c r="M12" s="24">
        <v>477221</v>
      </c>
      <c r="N12" s="24">
        <v>34169</v>
      </c>
      <c r="O12" s="24">
        <v>20000</v>
      </c>
      <c r="P12" s="31">
        <v>0</v>
      </c>
      <c r="Q12" s="24">
        <v>4842</v>
      </c>
      <c r="R12" s="24">
        <v>44481</v>
      </c>
    </row>
    <row r="13" spans="1:18" ht="15.75">
      <c r="A13" s="24" t="s">
        <v>4</v>
      </c>
      <c r="B13" s="24">
        <f aca="true" t="shared" si="2" ref="B13:B103">SUM(C13:H13)</f>
        <v>229963</v>
      </c>
      <c r="C13" s="30">
        <v>4489</v>
      </c>
      <c r="D13" s="30">
        <v>62660</v>
      </c>
      <c r="E13" s="26">
        <v>414</v>
      </c>
      <c r="F13" s="26">
        <v>150562</v>
      </c>
      <c r="G13" s="26">
        <v>1712</v>
      </c>
      <c r="H13" s="26">
        <v>10126</v>
      </c>
      <c r="J13" s="24" t="s">
        <v>4</v>
      </c>
      <c r="K13" s="24">
        <f aca="true" t="shared" si="3" ref="K13:K59">+L13+R13</f>
        <v>229963</v>
      </c>
      <c r="L13" s="24">
        <f aca="true" t="shared" si="4" ref="L13:L59">SUM(M13:Q13)</f>
        <v>199675</v>
      </c>
      <c r="M13" s="24">
        <v>196817</v>
      </c>
      <c r="N13" s="24">
        <v>2600</v>
      </c>
      <c r="O13" s="31">
        <v>0</v>
      </c>
      <c r="P13" s="31">
        <v>0</v>
      </c>
      <c r="Q13" s="24">
        <v>258</v>
      </c>
      <c r="R13" s="24">
        <v>30288</v>
      </c>
    </row>
    <row r="14" spans="1:18" ht="15.75">
      <c r="A14" s="24" t="s">
        <v>5</v>
      </c>
      <c r="B14" s="24">
        <f t="shared" si="2"/>
        <v>745327</v>
      </c>
      <c r="C14" s="30">
        <v>95217</v>
      </c>
      <c r="D14" s="30">
        <v>171278</v>
      </c>
      <c r="E14" s="26">
        <v>3212</v>
      </c>
      <c r="F14" s="26">
        <v>460692</v>
      </c>
      <c r="G14" s="26">
        <v>5168</v>
      </c>
      <c r="H14" s="26">
        <v>9760</v>
      </c>
      <c r="J14" s="24" t="s">
        <v>5</v>
      </c>
      <c r="K14" s="24">
        <f t="shared" si="3"/>
        <v>745327</v>
      </c>
      <c r="L14" s="24">
        <f t="shared" si="4"/>
        <v>650674</v>
      </c>
      <c r="M14" s="24">
        <v>638738</v>
      </c>
      <c r="N14" s="31">
        <v>0</v>
      </c>
      <c r="O14" s="24">
        <v>6000</v>
      </c>
      <c r="P14" s="31">
        <v>0</v>
      </c>
      <c r="Q14" s="24">
        <v>5936</v>
      </c>
      <c r="R14" s="24">
        <v>94653</v>
      </c>
    </row>
    <row r="15" spans="1:18" ht="15.75">
      <c r="A15" s="24" t="s">
        <v>6</v>
      </c>
      <c r="B15" s="24">
        <f t="shared" si="2"/>
        <v>243314</v>
      </c>
      <c r="C15" s="30">
        <v>72686</v>
      </c>
      <c r="D15" s="30">
        <v>41117</v>
      </c>
      <c r="E15" s="31">
        <v>0</v>
      </c>
      <c r="F15" s="26">
        <v>126363</v>
      </c>
      <c r="G15" s="26">
        <v>1103</v>
      </c>
      <c r="H15" s="26">
        <v>2045</v>
      </c>
      <c r="J15" s="24" t="s">
        <v>6</v>
      </c>
      <c r="K15" s="24">
        <f t="shared" si="3"/>
        <v>243314</v>
      </c>
      <c r="L15" s="24">
        <f t="shared" si="4"/>
        <v>210173</v>
      </c>
      <c r="M15" s="24">
        <v>203479</v>
      </c>
      <c r="N15" s="31">
        <v>0</v>
      </c>
      <c r="O15" s="24">
        <v>500</v>
      </c>
      <c r="P15" s="24">
        <v>4500</v>
      </c>
      <c r="Q15" s="24">
        <v>1694</v>
      </c>
      <c r="R15" s="24">
        <v>33141</v>
      </c>
    </row>
    <row r="16" spans="1:18" ht="15.75">
      <c r="A16" s="24" t="s">
        <v>7</v>
      </c>
      <c r="B16" s="24">
        <f t="shared" si="2"/>
        <v>268299</v>
      </c>
      <c r="C16" s="30">
        <v>13685</v>
      </c>
      <c r="D16" s="30">
        <v>5591</v>
      </c>
      <c r="E16" s="31">
        <v>0</v>
      </c>
      <c r="F16" s="26">
        <v>238520</v>
      </c>
      <c r="G16" s="26">
        <v>7545</v>
      </c>
      <c r="H16" s="26">
        <v>2958</v>
      </c>
      <c r="J16" s="24" t="s">
        <v>7</v>
      </c>
      <c r="K16" s="24">
        <f t="shared" si="3"/>
        <v>268299</v>
      </c>
      <c r="L16" s="24">
        <f t="shared" si="4"/>
        <v>243160</v>
      </c>
      <c r="M16" s="24">
        <v>242553</v>
      </c>
      <c r="N16" s="31">
        <v>0</v>
      </c>
      <c r="O16" s="31">
        <v>0</v>
      </c>
      <c r="P16" s="31">
        <v>0</v>
      </c>
      <c r="Q16" s="24">
        <v>607</v>
      </c>
      <c r="R16" s="24">
        <v>25139</v>
      </c>
    </row>
    <row r="17" spans="1:18" ht="15.75">
      <c r="A17" s="24" t="s">
        <v>8</v>
      </c>
      <c r="B17" s="24">
        <f t="shared" si="2"/>
        <v>156605</v>
      </c>
      <c r="C17" s="30">
        <v>5410</v>
      </c>
      <c r="D17" s="30">
        <v>6466</v>
      </c>
      <c r="E17" s="26">
        <v>15400</v>
      </c>
      <c r="F17" s="26">
        <v>121086</v>
      </c>
      <c r="G17" s="26">
        <v>1260</v>
      </c>
      <c r="H17" s="26">
        <v>6983</v>
      </c>
      <c r="J17" s="24" t="s">
        <v>8</v>
      </c>
      <c r="K17" s="24">
        <f t="shared" si="3"/>
        <v>156605</v>
      </c>
      <c r="L17" s="24">
        <f t="shared" si="4"/>
        <v>136646</v>
      </c>
      <c r="M17" s="24">
        <v>129438</v>
      </c>
      <c r="N17" s="31">
        <v>0</v>
      </c>
      <c r="O17" s="24">
        <v>6500</v>
      </c>
      <c r="P17" s="31">
        <v>0</v>
      </c>
      <c r="Q17" s="24">
        <v>708</v>
      </c>
      <c r="R17" s="24">
        <v>19959</v>
      </c>
    </row>
    <row r="18" spans="1:18" ht="15.75">
      <c r="A18" s="24" t="s">
        <v>9</v>
      </c>
      <c r="B18" s="24">
        <f t="shared" si="2"/>
        <v>5680383</v>
      </c>
      <c r="C18" s="30">
        <v>873074</v>
      </c>
      <c r="D18" s="30">
        <v>711495</v>
      </c>
      <c r="E18" s="31">
        <v>0</v>
      </c>
      <c r="F18" s="26">
        <v>3826689</v>
      </c>
      <c r="G18" s="26">
        <v>16176</v>
      </c>
      <c r="H18" s="26">
        <v>252949</v>
      </c>
      <c r="J18" s="24" t="s">
        <v>9</v>
      </c>
      <c r="K18" s="24">
        <f t="shared" si="3"/>
        <v>5680383</v>
      </c>
      <c r="L18" s="24">
        <f t="shared" si="4"/>
        <v>5163458</v>
      </c>
      <c r="M18" s="24">
        <v>4855432</v>
      </c>
      <c r="N18" s="24">
        <v>15000</v>
      </c>
      <c r="O18" s="24">
        <v>87215</v>
      </c>
      <c r="P18" s="24">
        <v>90000</v>
      </c>
      <c r="Q18" s="24">
        <v>115811</v>
      </c>
      <c r="R18" s="24">
        <v>516925</v>
      </c>
    </row>
    <row r="19" spans="1:18" ht="15.75">
      <c r="A19" s="24" t="s">
        <v>10</v>
      </c>
      <c r="B19" s="24">
        <f t="shared" si="2"/>
        <v>223407</v>
      </c>
      <c r="C19" s="30">
        <v>6304</v>
      </c>
      <c r="D19" s="30">
        <v>55441</v>
      </c>
      <c r="E19" s="31">
        <v>0</v>
      </c>
      <c r="F19" s="26">
        <v>148273</v>
      </c>
      <c r="G19" s="26">
        <v>4580</v>
      </c>
      <c r="H19" s="26">
        <v>8809</v>
      </c>
      <c r="J19" s="24" t="s">
        <v>10</v>
      </c>
      <c r="K19" s="24">
        <f t="shared" si="3"/>
        <v>223407</v>
      </c>
      <c r="L19" s="24">
        <f t="shared" si="4"/>
        <v>199709</v>
      </c>
      <c r="M19" s="24">
        <v>188844</v>
      </c>
      <c r="N19" s="31">
        <v>0</v>
      </c>
      <c r="O19" s="24">
        <v>7600</v>
      </c>
      <c r="P19" s="31">
        <v>0</v>
      </c>
      <c r="Q19" s="24">
        <v>3265</v>
      </c>
      <c r="R19" s="24">
        <v>23698</v>
      </c>
    </row>
    <row r="20" spans="1:18" ht="15.75">
      <c r="A20" s="24" t="s">
        <v>11</v>
      </c>
      <c r="B20" s="24">
        <f t="shared" si="2"/>
        <v>14043</v>
      </c>
      <c r="C20" s="30">
        <v>1487</v>
      </c>
      <c r="D20" s="30">
        <v>3832</v>
      </c>
      <c r="E20" s="31">
        <v>0</v>
      </c>
      <c r="F20" s="26">
        <v>7533</v>
      </c>
      <c r="G20" s="26">
        <v>342</v>
      </c>
      <c r="H20" s="26">
        <v>849</v>
      </c>
      <c r="J20" s="24" t="s">
        <v>11</v>
      </c>
      <c r="K20" s="24">
        <f t="shared" si="3"/>
        <v>14043</v>
      </c>
      <c r="L20" s="24">
        <f t="shared" si="4"/>
        <v>12678</v>
      </c>
      <c r="M20" s="24">
        <v>12668</v>
      </c>
      <c r="N20" s="31">
        <v>0</v>
      </c>
      <c r="O20" s="31">
        <v>0</v>
      </c>
      <c r="P20" s="31">
        <v>0</v>
      </c>
      <c r="Q20" s="24">
        <v>10</v>
      </c>
      <c r="R20" s="24">
        <v>1365</v>
      </c>
    </row>
    <row r="21" spans="1:18" ht="15.75">
      <c r="A21" s="24" t="s">
        <v>12</v>
      </c>
      <c r="B21" s="24">
        <f t="shared" si="2"/>
        <v>74987</v>
      </c>
      <c r="C21" s="30">
        <v>4362</v>
      </c>
      <c r="D21" s="30">
        <v>11192</v>
      </c>
      <c r="E21" s="26">
        <v>2759</v>
      </c>
      <c r="F21" s="26">
        <v>52347</v>
      </c>
      <c r="G21" s="26">
        <v>2789</v>
      </c>
      <c r="H21" s="26">
        <v>1538</v>
      </c>
      <c r="J21" s="24" t="s">
        <v>12</v>
      </c>
      <c r="K21" s="24">
        <f t="shared" si="3"/>
        <v>74987</v>
      </c>
      <c r="L21" s="24">
        <f t="shared" si="4"/>
        <v>68146</v>
      </c>
      <c r="M21" s="24">
        <v>64776</v>
      </c>
      <c r="N21" s="31">
        <v>0</v>
      </c>
      <c r="O21" s="24">
        <v>3000</v>
      </c>
      <c r="P21" s="31">
        <v>0</v>
      </c>
      <c r="Q21" s="24">
        <v>370</v>
      </c>
      <c r="R21" s="24">
        <v>6841</v>
      </c>
    </row>
    <row r="22" spans="1:18" ht="15.75">
      <c r="A22" s="24" t="s">
        <v>214</v>
      </c>
      <c r="B22" s="24">
        <f t="shared" si="2"/>
        <v>43479</v>
      </c>
      <c r="C22" s="30">
        <v>2107</v>
      </c>
      <c r="D22" s="30">
        <v>34297</v>
      </c>
      <c r="E22" s="26">
        <v>6968</v>
      </c>
      <c r="F22" s="31">
        <v>0</v>
      </c>
      <c r="G22" s="31">
        <v>0</v>
      </c>
      <c r="H22" s="26">
        <v>107</v>
      </c>
      <c r="J22" s="24" t="s">
        <v>214</v>
      </c>
      <c r="K22" s="24">
        <f t="shared" si="3"/>
        <v>43479</v>
      </c>
      <c r="L22" s="24">
        <f t="shared" si="4"/>
        <v>29551</v>
      </c>
      <c r="M22" s="24">
        <v>29388</v>
      </c>
      <c r="N22" s="31">
        <v>0</v>
      </c>
      <c r="O22" s="31">
        <v>0</v>
      </c>
      <c r="P22" s="31">
        <v>0</v>
      </c>
      <c r="Q22" s="24">
        <v>163</v>
      </c>
      <c r="R22" s="24">
        <v>13928</v>
      </c>
    </row>
    <row r="23" spans="1:18" ht="15.75">
      <c r="A23" s="24" t="s">
        <v>215</v>
      </c>
      <c r="B23" s="24">
        <f t="shared" si="2"/>
        <v>384535</v>
      </c>
      <c r="C23" s="30">
        <v>21980</v>
      </c>
      <c r="D23" s="30">
        <v>72089</v>
      </c>
      <c r="E23" s="26">
        <v>21000</v>
      </c>
      <c r="F23" s="26">
        <v>237735</v>
      </c>
      <c r="G23" s="26">
        <v>799</v>
      </c>
      <c r="H23" s="26">
        <v>30932</v>
      </c>
      <c r="J23" s="24" t="s">
        <v>215</v>
      </c>
      <c r="K23" s="24">
        <f t="shared" si="3"/>
        <v>384535</v>
      </c>
      <c r="L23" s="24">
        <f t="shared" si="4"/>
        <v>317859</v>
      </c>
      <c r="M23" s="24">
        <v>286093</v>
      </c>
      <c r="N23" s="31">
        <v>0</v>
      </c>
      <c r="O23" s="24">
        <v>30000</v>
      </c>
      <c r="P23" s="31">
        <v>0</v>
      </c>
      <c r="Q23" s="24">
        <v>1766</v>
      </c>
      <c r="R23" s="24">
        <v>66676</v>
      </c>
    </row>
    <row r="24" spans="1:18" ht="15.75">
      <c r="A24" s="24" t="s">
        <v>13</v>
      </c>
      <c r="B24" s="24">
        <f t="shared" si="2"/>
        <v>351667</v>
      </c>
      <c r="C24" s="30">
        <v>18392</v>
      </c>
      <c r="D24" s="30">
        <v>158194</v>
      </c>
      <c r="E24" s="31">
        <v>0</v>
      </c>
      <c r="F24" s="26">
        <v>169859</v>
      </c>
      <c r="G24" s="26">
        <v>1260</v>
      </c>
      <c r="H24" s="26">
        <v>3962</v>
      </c>
      <c r="J24" s="24" t="s">
        <v>13</v>
      </c>
      <c r="K24" s="24">
        <f t="shared" si="3"/>
        <v>351667</v>
      </c>
      <c r="L24" s="24">
        <f t="shared" si="4"/>
        <v>321875</v>
      </c>
      <c r="M24" s="24">
        <v>315584</v>
      </c>
      <c r="N24" s="31">
        <v>0</v>
      </c>
      <c r="O24" s="24">
        <v>3150</v>
      </c>
      <c r="P24" s="24">
        <v>1800</v>
      </c>
      <c r="Q24" s="24">
        <v>1341</v>
      </c>
      <c r="R24" s="24">
        <v>29792</v>
      </c>
    </row>
    <row r="25" spans="1:18" ht="15.75">
      <c r="A25" s="24" t="s">
        <v>14</v>
      </c>
      <c r="B25" s="24">
        <f t="shared" si="2"/>
        <v>186374</v>
      </c>
      <c r="C25" s="30">
        <v>15099</v>
      </c>
      <c r="D25" s="30">
        <v>52019</v>
      </c>
      <c r="E25" s="26">
        <v>6375</v>
      </c>
      <c r="F25" s="26">
        <v>97848</v>
      </c>
      <c r="G25" s="26">
        <v>5648</v>
      </c>
      <c r="H25" s="26">
        <v>9385</v>
      </c>
      <c r="J25" s="24" t="s">
        <v>14</v>
      </c>
      <c r="K25" s="24">
        <f t="shared" si="3"/>
        <v>186374</v>
      </c>
      <c r="L25" s="24">
        <f t="shared" si="4"/>
        <v>170893</v>
      </c>
      <c r="M25" s="24">
        <v>165928</v>
      </c>
      <c r="N25" s="31">
        <v>0</v>
      </c>
      <c r="O25" s="24">
        <v>1879</v>
      </c>
      <c r="P25" s="31">
        <v>0</v>
      </c>
      <c r="Q25" s="24">
        <v>3086</v>
      </c>
      <c r="R25" s="24">
        <v>15481</v>
      </c>
    </row>
    <row r="26" spans="1:18" ht="15.75">
      <c r="A26" s="24" t="s">
        <v>226</v>
      </c>
      <c r="B26" s="24">
        <f t="shared" si="2"/>
        <v>63376</v>
      </c>
      <c r="C26" s="30">
        <v>5638</v>
      </c>
      <c r="D26" s="30">
        <v>7354</v>
      </c>
      <c r="E26" s="26">
        <v>41</v>
      </c>
      <c r="F26" s="26">
        <v>46975</v>
      </c>
      <c r="G26" s="26">
        <v>825</v>
      </c>
      <c r="H26" s="26">
        <v>2543</v>
      </c>
      <c r="J26" s="24" t="s">
        <v>226</v>
      </c>
      <c r="K26" s="24">
        <f t="shared" si="3"/>
        <v>63376</v>
      </c>
      <c r="L26" s="24">
        <f t="shared" si="4"/>
        <v>55310</v>
      </c>
      <c r="M26" s="24">
        <v>54658</v>
      </c>
      <c r="N26" s="31">
        <v>0</v>
      </c>
      <c r="O26" s="24">
        <v>47</v>
      </c>
      <c r="P26" s="31">
        <v>0</v>
      </c>
      <c r="Q26" s="24">
        <v>605</v>
      </c>
      <c r="R26" s="24">
        <v>8066</v>
      </c>
    </row>
    <row r="27" spans="1:18" ht="15.75">
      <c r="A27" s="24" t="s">
        <v>15</v>
      </c>
      <c r="B27" s="24">
        <f t="shared" si="2"/>
        <v>49317</v>
      </c>
      <c r="C27" s="30">
        <v>2848</v>
      </c>
      <c r="D27" s="30">
        <v>16046</v>
      </c>
      <c r="E27" s="31">
        <v>0</v>
      </c>
      <c r="F27" s="26">
        <v>28622</v>
      </c>
      <c r="G27" s="26">
        <v>1092</v>
      </c>
      <c r="H27" s="26">
        <v>709</v>
      </c>
      <c r="J27" s="24" t="s">
        <v>15</v>
      </c>
      <c r="K27" s="24">
        <f t="shared" si="3"/>
        <v>49317</v>
      </c>
      <c r="L27" s="24">
        <f t="shared" si="4"/>
        <v>43962</v>
      </c>
      <c r="M27" s="24">
        <v>43665</v>
      </c>
      <c r="N27" s="31">
        <v>0</v>
      </c>
      <c r="O27" s="31">
        <v>0</v>
      </c>
      <c r="P27" s="31">
        <v>0</v>
      </c>
      <c r="Q27" s="24">
        <v>297</v>
      </c>
      <c r="R27" s="24">
        <v>5355</v>
      </c>
    </row>
    <row r="28" spans="1:18" ht="15.75">
      <c r="A28" s="24" t="s">
        <v>16</v>
      </c>
      <c r="B28" s="24">
        <f t="shared" si="2"/>
        <v>468203</v>
      </c>
      <c r="C28" s="30">
        <v>44875</v>
      </c>
      <c r="D28" s="30">
        <v>101752</v>
      </c>
      <c r="E28" s="31">
        <v>0</v>
      </c>
      <c r="F28" s="26">
        <v>306647</v>
      </c>
      <c r="G28" s="26">
        <v>699</v>
      </c>
      <c r="H28" s="26">
        <v>14230</v>
      </c>
      <c r="J28" s="24" t="s">
        <v>16</v>
      </c>
      <c r="K28" s="24">
        <f t="shared" si="3"/>
        <v>468203</v>
      </c>
      <c r="L28" s="24">
        <f t="shared" si="4"/>
        <v>432670</v>
      </c>
      <c r="M28" s="24">
        <v>411357</v>
      </c>
      <c r="N28" s="24">
        <v>19000</v>
      </c>
      <c r="O28" s="31">
        <v>0</v>
      </c>
      <c r="P28" s="31">
        <v>0</v>
      </c>
      <c r="Q28" s="24">
        <v>2313</v>
      </c>
      <c r="R28" s="24">
        <v>35533</v>
      </c>
    </row>
    <row r="29" spans="1:18" ht="15.75">
      <c r="A29" s="24" t="s">
        <v>17</v>
      </c>
      <c r="B29" s="24">
        <f t="shared" si="2"/>
        <v>3797</v>
      </c>
      <c r="C29" s="30">
        <v>3638</v>
      </c>
      <c r="D29" s="31">
        <v>0</v>
      </c>
      <c r="E29" s="31">
        <v>0</v>
      </c>
      <c r="F29" s="31">
        <v>0</v>
      </c>
      <c r="G29" s="31">
        <v>0</v>
      </c>
      <c r="H29" s="26">
        <v>159</v>
      </c>
      <c r="J29" s="24" t="s">
        <v>17</v>
      </c>
      <c r="K29" s="24">
        <f t="shared" si="3"/>
        <v>3797</v>
      </c>
      <c r="L29" s="24">
        <f t="shared" si="4"/>
        <v>531</v>
      </c>
      <c r="M29" s="24">
        <v>500</v>
      </c>
      <c r="N29" s="31">
        <v>0</v>
      </c>
      <c r="O29" s="31">
        <v>0</v>
      </c>
      <c r="P29" s="31">
        <v>0</v>
      </c>
      <c r="Q29" s="24">
        <v>31</v>
      </c>
      <c r="R29" s="24">
        <v>3266</v>
      </c>
    </row>
    <row r="30" spans="1:18" ht="15.75">
      <c r="A30" s="24" t="s">
        <v>18</v>
      </c>
      <c r="B30" s="24">
        <f t="shared" si="2"/>
        <v>161279</v>
      </c>
      <c r="C30" s="30">
        <v>8682</v>
      </c>
      <c r="D30" s="30">
        <v>18756</v>
      </c>
      <c r="E30" s="31">
        <v>0</v>
      </c>
      <c r="F30" s="26">
        <v>127706</v>
      </c>
      <c r="G30" s="26">
        <v>2032</v>
      </c>
      <c r="H30" s="26">
        <v>4103</v>
      </c>
      <c r="J30" s="24" t="s">
        <v>18</v>
      </c>
      <c r="K30" s="24">
        <f t="shared" si="3"/>
        <v>161279</v>
      </c>
      <c r="L30" s="24">
        <f t="shared" si="4"/>
        <v>147000</v>
      </c>
      <c r="M30" s="24">
        <v>139802</v>
      </c>
      <c r="N30" s="31">
        <v>0</v>
      </c>
      <c r="O30" s="24">
        <v>6504</v>
      </c>
      <c r="P30" s="31">
        <v>0</v>
      </c>
      <c r="Q30" s="24">
        <v>694</v>
      </c>
      <c r="R30" s="24">
        <v>14279</v>
      </c>
    </row>
    <row r="31" spans="1:18" ht="15.75">
      <c r="A31" s="24" t="s">
        <v>19</v>
      </c>
      <c r="B31" s="24">
        <f t="shared" si="2"/>
        <v>532809</v>
      </c>
      <c r="C31" s="30">
        <v>47672</v>
      </c>
      <c r="D31" s="30">
        <v>44311</v>
      </c>
      <c r="E31" s="26">
        <v>1531</v>
      </c>
      <c r="F31" s="26">
        <v>393327</v>
      </c>
      <c r="G31" s="26">
        <v>13911</v>
      </c>
      <c r="H31" s="26">
        <v>32057</v>
      </c>
      <c r="J31" s="24" t="s">
        <v>19</v>
      </c>
      <c r="K31" s="24">
        <f t="shared" si="3"/>
        <v>532809</v>
      </c>
      <c r="L31" s="24">
        <f t="shared" si="4"/>
        <v>473562</v>
      </c>
      <c r="M31" s="24">
        <v>452520</v>
      </c>
      <c r="N31" s="31">
        <v>0</v>
      </c>
      <c r="O31" s="24">
        <v>15350</v>
      </c>
      <c r="P31" s="31">
        <v>0</v>
      </c>
      <c r="Q31" s="24">
        <v>5692</v>
      </c>
      <c r="R31" s="24">
        <v>59247</v>
      </c>
    </row>
    <row r="32" spans="1:18" ht="15.75">
      <c r="A32" s="24" t="s">
        <v>216</v>
      </c>
      <c r="B32" s="24">
        <f t="shared" si="2"/>
        <v>655791</v>
      </c>
      <c r="C32" s="30">
        <v>291899</v>
      </c>
      <c r="D32" s="30">
        <v>18526</v>
      </c>
      <c r="E32" s="26">
        <v>344500</v>
      </c>
      <c r="F32" s="31">
        <v>0</v>
      </c>
      <c r="G32" s="26">
        <v>23</v>
      </c>
      <c r="H32" s="26">
        <v>843</v>
      </c>
      <c r="J32" s="24" t="s">
        <v>216</v>
      </c>
      <c r="K32" s="24">
        <f t="shared" si="3"/>
        <v>655791</v>
      </c>
      <c r="L32" s="24">
        <f t="shared" si="4"/>
        <v>593010</v>
      </c>
      <c r="M32" s="24">
        <v>590987</v>
      </c>
      <c r="N32" s="31">
        <v>0</v>
      </c>
      <c r="O32" s="31">
        <v>0</v>
      </c>
      <c r="P32" s="31">
        <v>0</v>
      </c>
      <c r="Q32" s="24">
        <v>2023</v>
      </c>
      <c r="R32" s="24">
        <v>62781</v>
      </c>
    </row>
    <row r="33" spans="1:18" ht="15.75">
      <c r="A33" s="24" t="s">
        <v>20</v>
      </c>
      <c r="B33" s="24">
        <f t="shared" si="2"/>
        <v>283337</v>
      </c>
      <c r="C33" s="30">
        <v>40071</v>
      </c>
      <c r="D33" s="30">
        <v>70460</v>
      </c>
      <c r="E33" s="26">
        <v>750</v>
      </c>
      <c r="F33" s="26">
        <v>168537</v>
      </c>
      <c r="G33" s="26">
        <v>919</v>
      </c>
      <c r="H33" s="26">
        <v>2600</v>
      </c>
      <c r="J33" s="24" t="s">
        <v>20</v>
      </c>
      <c r="K33" s="24">
        <f t="shared" si="3"/>
        <v>283337</v>
      </c>
      <c r="L33" s="24">
        <f t="shared" si="4"/>
        <v>255620</v>
      </c>
      <c r="M33" s="24">
        <v>236949</v>
      </c>
      <c r="N33" s="24">
        <v>7608</v>
      </c>
      <c r="O33" s="24">
        <v>10000</v>
      </c>
      <c r="P33" s="31">
        <v>0</v>
      </c>
      <c r="Q33" s="24">
        <v>1063</v>
      </c>
      <c r="R33" s="24">
        <v>27717</v>
      </c>
    </row>
    <row r="34" spans="1:18" ht="15.75">
      <c r="A34" s="24" t="s">
        <v>21</v>
      </c>
      <c r="B34" s="24">
        <f t="shared" si="2"/>
        <v>119175</v>
      </c>
      <c r="C34" s="30">
        <v>10717</v>
      </c>
      <c r="D34" s="30">
        <v>34483</v>
      </c>
      <c r="E34" s="31">
        <v>0</v>
      </c>
      <c r="F34" s="26">
        <v>72342</v>
      </c>
      <c r="G34" s="26">
        <v>321</v>
      </c>
      <c r="H34" s="26">
        <v>1312</v>
      </c>
      <c r="J34" s="24" t="s">
        <v>21</v>
      </c>
      <c r="K34" s="24">
        <f t="shared" si="3"/>
        <v>119175</v>
      </c>
      <c r="L34" s="24">
        <f t="shared" si="4"/>
        <v>105435</v>
      </c>
      <c r="M34" s="24">
        <v>105130</v>
      </c>
      <c r="N34" s="31">
        <v>0</v>
      </c>
      <c r="O34" s="31">
        <v>0</v>
      </c>
      <c r="P34" s="31">
        <v>0</v>
      </c>
      <c r="Q34" s="24">
        <v>305</v>
      </c>
      <c r="R34" s="24">
        <v>13740</v>
      </c>
    </row>
    <row r="35" spans="1:18" ht="15.75">
      <c r="A35" s="24" t="s">
        <v>22</v>
      </c>
      <c r="B35" s="24">
        <f t="shared" si="2"/>
        <v>161789</v>
      </c>
      <c r="C35" s="30">
        <v>30119</v>
      </c>
      <c r="D35" s="30">
        <v>45171</v>
      </c>
      <c r="E35" s="26">
        <v>933</v>
      </c>
      <c r="F35" s="26">
        <v>83075</v>
      </c>
      <c r="G35" s="26">
        <v>1652</v>
      </c>
      <c r="H35" s="26">
        <v>839</v>
      </c>
      <c r="J35" s="24" t="s">
        <v>22</v>
      </c>
      <c r="K35" s="24">
        <f t="shared" si="3"/>
        <v>161789</v>
      </c>
      <c r="L35" s="24">
        <f t="shared" si="4"/>
        <v>144185</v>
      </c>
      <c r="M35" s="24">
        <v>143782</v>
      </c>
      <c r="N35" s="31">
        <v>0</v>
      </c>
      <c r="O35" s="31">
        <v>0</v>
      </c>
      <c r="P35" s="31">
        <v>0</v>
      </c>
      <c r="Q35" s="24">
        <v>403</v>
      </c>
      <c r="R35" s="24">
        <v>17604</v>
      </c>
    </row>
    <row r="36" spans="1:18" ht="15.75">
      <c r="A36" s="24" t="s">
        <v>227</v>
      </c>
      <c r="B36" s="24">
        <f t="shared" si="2"/>
        <v>433248</v>
      </c>
      <c r="C36" s="30">
        <v>44283</v>
      </c>
      <c r="D36" s="30">
        <v>206004</v>
      </c>
      <c r="E36" s="31">
        <v>0</v>
      </c>
      <c r="F36" s="26">
        <v>179243</v>
      </c>
      <c r="G36" s="26">
        <v>562</v>
      </c>
      <c r="H36" s="26">
        <v>3156</v>
      </c>
      <c r="J36" s="24" t="s">
        <v>227</v>
      </c>
      <c r="K36" s="24">
        <f t="shared" si="3"/>
        <v>433248</v>
      </c>
      <c r="L36" s="24">
        <f t="shared" si="4"/>
        <v>401054</v>
      </c>
      <c r="M36" s="24">
        <v>369455</v>
      </c>
      <c r="N36" s="24">
        <v>30000</v>
      </c>
      <c r="O36" s="31">
        <v>0</v>
      </c>
      <c r="P36" s="31">
        <v>0</v>
      </c>
      <c r="Q36" s="24">
        <v>1599</v>
      </c>
      <c r="R36" s="24">
        <v>32194</v>
      </c>
    </row>
    <row r="37" spans="1:18" ht="15.75">
      <c r="A37" s="24" t="s">
        <v>23</v>
      </c>
      <c r="B37" s="24">
        <f t="shared" si="2"/>
        <v>154222</v>
      </c>
      <c r="C37" s="30">
        <v>1239</v>
      </c>
      <c r="D37" s="30">
        <v>152141</v>
      </c>
      <c r="E37" s="26">
        <v>21</v>
      </c>
      <c r="F37" s="31">
        <v>0</v>
      </c>
      <c r="G37" s="31">
        <v>0</v>
      </c>
      <c r="H37" s="26">
        <v>821</v>
      </c>
      <c r="J37" s="24" t="s">
        <v>23</v>
      </c>
      <c r="K37" s="24">
        <f t="shared" si="3"/>
        <v>154222</v>
      </c>
      <c r="L37" s="24">
        <f t="shared" si="4"/>
        <v>137950</v>
      </c>
      <c r="M37" s="24">
        <v>126556</v>
      </c>
      <c r="N37" s="31">
        <v>0</v>
      </c>
      <c r="O37" s="24">
        <v>10739</v>
      </c>
      <c r="P37" s="31">
        <v>0</v>
      </c>
      <c r="Q37" s="24">
        <v>655</v>
      </c>
      <c r="R37" s="24">
        <v>16272</v>
      </c>
    </row>
    <row r="38" spans="1:18" ht="15.75">
      <c r="A38" s="24" t="s">
        <v>24</v>
      </c>
      <c r="B38" s="24">
        <f t="shared" si="2"/>
        <v>61239</v>
      </c>
      <c r="C38" s="30">
        <v>7963</v>
      </c>
      <c r="D38" s="30">
        <v>6918</v>
      </c>
      <c r="E38" s="26">
        <v>3787</v>
      </c>
      <c r="F38" s="26">
        <v>38407</v>
      </c>
      <c r="G38" s="26">
        <v>3442</v>
      </c>
      <c r="H38" s="26">
        <v>722</v>
      </c>
      <c r="J38" s="24" t="s">
        <v>24</v>
      </c>
      <c r="K38" s="24">
        <f t="shared" si="3"/>
        <v>61239</v>
      </c>
      <c r="L38" s="24">
        <f t="shared" si="4"/>
        <v>57047</v>
      </c>
      <c r="M38" s="24">
        <v>54222</v>
      </c>
      <c r="N38" s="31">
        <v>0</v>
      </c>
      <c r="O38" s="24">
        <v>2000</v>
      </c>
      <c r="P38" s="31">
        <v>0</v>
      </c>
      <c r="Q38" s="24">
        <v>825</v>
      </c>
      <c r="R38" s="24">
        <v>4192</v>
      </c>
    </row>
    <row r="39" spans="1:18" ht="15.75">
      <c r="A39" s="24" t="s">
        <v>25</v>
      </c>
      <c r="B39" s="24">
        <f t="shared" si="2"/>
        <v>1277133</v>
      </c>
      <c r="C39" s="30">
        <v>396571</v>
      </c>
      <c r="D39" s="30">
        <v>419551</v>
      </c>
      <c r="E39" s="31">
        <v>0</v>
      </c>
      <c r="F39" s="26">
        <v>436290</v>
      </c>
      <c r="G39" s="26">
        <v>3733</v>
      </c>
      <c r="H39" s="26">
        <v>20988</v>
      </c>
      <c r="J39" s="24" t="s">
        <v>25</v>
      </c>
      <c r="K39" s="24">
        <f t="shared" si="3"/>
        <v>1277133</v>
      </c>
      <c r="L39" s="24">
        <f t="shared" si="4"/>
        <v>1174083</v>
      </c>
      <c r="M39" s="24">
        <v>1017576</v>
      </c>
      <c r="N39" s="24">
        <v>10000</v>
      </c>
      <c r="O39" s="24">
        <v>141071</v>
      </c>
      <c r="P39" s="31">
        <v>0</v>
      </c>
      <c r="Q39" s="24">
        <v>5436</v>
      </c>
      <c r="R39" s="24">
        <v>103050</v>
      </c>
    </row>
    <row r="40" spans="1:18" ht="15.75">
      <c r="A40" s="24" t="s">
        <v>26</v>
      </c>
      <c r="B40" s="24">
        <f t="shared" si="2"/>
        <v>2585283</v>
      </c>
      <c r="C40" s="30">
        <v>203271</v>
      </c>
      <c r="D40" s="30">
        <v>432942</v>
      </c>
      <c r="E40" s="26">
        <v>2349</v>
      </c>
      <c r="F40" s="26">
        <v>1581958</v>
      </c>
      <c r="G40" s="26">
        <v>25940</v>
      </c>
      <c r="H40" s="26">
        <v>338823</v>
      </c>
      <c r="J40" s="24" t="s">
        <v>26</v>
      </c>
      <c r="K40" s="24">
        <f t="shared" si="3"/>
        <v>2585283</v>
      </c>
      <c r="L40" s="24">
        <f t="shared" si="4"/>
        <v>2029784</v>
      </c>
      <c r="M40" s="24">
        <v>1896652</v>
      </c>
      <c r="N40" s="31">
        <v>0</v>
      </c>
      <c r="O40" s="24">
        <v>129763</v>
      </c>
      <c r="P40" s="31">
        <v>0</v>
      </c>
      <c r="Q40" s="24">
        <v>3369</v>
      </c>
      <c r="R40" s="24">
        <v>555499</v>
      </c>
    </row>
    <row r="41" spans="1:18" ht="15.75">
      <c r="A41" s="24" t="s">
        <v>27</v>
      </c>
      <c r="B41" s="24">
        <f t="shared" si="2"/>
        <v>141269</v>
      </c>
      <c r="C41" s="30">
        <v>37699</v>
      </c>
      <c r="D41" s="30">
        <v>635</v>
      </c>
      <c r="E41" s="31">
        <v>0</v>
      </c>
      <c r="F41" s="26">
        <v>97196</v>
      </c>
      <c r="G41" s="26">
        <v>1510</v>
      </c>
      <c r="H41" s="26">
        <v>4229</v>
      </c>
      <c r="J41" s="24" t="s">
        <v>27</v>
      </c>
      <c r="K41" s="24">
        <f t="shared" si="3"/>
        <v>141269</v>
      </c>
      <c r="L41" s="24">
        <f t="shared" si="4"/>
        <v>125940</v>
      </c>
      <c r="M41" s="24">
        <v>122713</v>
      </c>
      <c r="N41" s="31">
        <v>0</v>
      </c>
      <c r="O41" s="31">
        <v>0</v>
      </c>
      <c r="P41" s="31">
        <v>0</v>
      </c>
      <c r="Q41" s="24">
        <v>3227</v>
      </c>
      <c r="R41" s="24">
        <v>15329</v>
      </c>
    </row>
    <row r="42" spans="1:18" ht="15.75">
      <c r="A42" s="24" t="s">
        <v>28</v>
      </c>
      <c r="B42" s="24">
        <f t="shared" si="2"/>
        <v>54195</v>
      </c>
      <c r="C42" s="30">
        <v>11534</v>
      </c>
      <c r="D42" s="30">
        <v>42006</v>
      </c>
      <c r="E42" s="31">
        <v>0</v>
      </c>
      <c r="F42" s="31">
        <v>0</v>
      </c>
      <c r="G42" s="31">
        <v>0</v>
      </c>
      <c r="H42" s="26">
        <v>655</v>
      </c>
      <c r="J42" s="24" t="s">
        <v>28</v>
      </c>
      <c r="K42" s="24">
        <f t="shared" si="3"/>
        <v>54195</v>
      </c>
      <c r="L42" s="24">
        <f t="shared" si="4"/>
        <v>47202</v>
      </c>
      <c r="M42" s="24">
        <v>46235</v>
      </c>
      <c r="N42" s="31">
        <v>0</v>
      </c>
      <c r="O42" s="24">
        <v>52</v>
      </c>
      <c r="P42" s="31">
        <v>0</v>
      </c>
      <c r="Q42" s="24">
        <v>915</v>
      </c>
      <c r="R42" s="24">
        <v>6993</v>
      </c>
    </row>
    <row r="43" spans="1:18" ht="15.75">
      <c r="A43" s="24" t="s">
        <v>29</v>
      </c>
      <c r="B43" s="24">
        <f t="shared" si="2"/>
        <v>29694</v>
      </c>
      <c r="C43" s="30">
        <v>1432</v>
      </c>
      <c r="D43" s="30">
        <v>26087</v>
      </c>
      <c r="E43" s="26">
        <v>2080</v>
      </c>
      <c r="F43" s="31">
        <v>0</v>
      </c>
      <c r="G43" s="31">
        <v>0</v>
      </c>
      <c r="H43" s="26">
        <v>95</v>
      </c>
      <c r="J43" s="24" t="s">
        <v>29</v>
      </c>
      <c r="K43" s="24">
        <f t="shared" si="3"/>
        <v>29694</v>
      </c>
      <c r="L43" s="24">
        <f t="shared" si="4"/>
        <v>22145</v>
      </c>
      <c r="M43" s="24">
        <v>21989</v>
      </c>
      <c r="N43" s="31">
        <v>0</v>
      </c>
      <c r="O43" s="31">
        <v>0</v>
      </c>
      <c r="P43" s="31">
        <v>0</v>
      </c>
      <c r="Q43" s="24">
        <v>156</v>
      </c>
      <c r="R43" s="24">
        <v>7549</v>
      </c>
    </row>
    <row r="44" spans="1:18" ht="15.75">
      <c r="A44" s="24" t="s">
        <v>30</v>
      </c>
      <c r="B44" s="24">
        <f t="shared" si="2"/>
        <v>45958</v>
      </c>
      <c r="C44" s="30">
        <v>6632</v>
      </c>
      <c r="D44" s="30">
        <v>37120</v>
      </c>
      <c r="E44" s="26">
        <v>2034</v>
      </c>
      <c r="F44" s="31">
        <v>0</v>
      </c>
      <c r="G44" s="31">
        <v>0</v>
      </c>
      <c r="H44" s="26">
        <v>172</v>
      </c>
      <c r="J44" s="24" t="s">
        <v>30</v>
      </c>
      <c r="K44" s="24">
        <f t="shared" si="3"/>
        <v>45958</v>
      </c>
      <c r="L44" s="24">
        <f t="shared" si="4"/>
        <v>41229</v>
      </c>
      <c r="M44" s="24">
        <v>41214</v>
      </c>
      <c r="N44" s="31">
        <v>0</v>
      </c>
      <c r="O44" s="31">
        <v>0</v>
      </c>
      <c r="P44" s="31">
        <v>0</v>
      </c>
      <c r="Q44" s="24">
        <v>15</v>
      </c>
      <c r="R44" s="24">
        <v>4729</v>
      </c>
    </row>
    <row r="45" spans="1:18" ht="15.75">
      <c r="A45" s="24" t="s">
        <v>217</v>
      </c>
      <c r="B45" s="24">
        <f t="shared" si="2"/>
        <v>469515</v>
      </c>
      <c r="C45" s="30">
        <v>7200</v>
      </c>
      <c r="D45" s="30">
        <v>219949</v>
      </c>
      <c r="E45" s="26">
        <v>239738</v>
      </c>
      <c r="F45" s="31">
        <v>0</v>
      </c>
      <c r="G45" s="31">
        <v>0</v>
      </c>
      <c r="H45" s="26">
        <v>2628</v>
      </c>
      <c r="J45" s="24" t="s">
        <v>217</v>
      </c>
      <c r="K45" s="24">
        <f t="shared" si="3"/>
        <v>469515</v>
      </c>
      <c r="L45" s="24">
        <f t="shared" si="4"/>
        <v>410428</v>
      </c>
      <c r="M45" s="24">
        <v>401516</v>
      </c>
      <c r="N45" s="31">
        <v>0</v>
      </c>
      <c r="O45" s="31">
        <v>0</v>
      </c>
      <c r="P45" s="31">
        <v>0</v>
      </c>
      <c r="Q45" s="24">
        <v>8912</v>
      </c>
      <c r="R45" s="24">
        <v>59087</v>
      </c>
    </row>
    <row r="46" spans="1:18" ht="15.75">
      <c r="A46" s="24" t="s">
        <v>218</v>
      </c>
      <c r="B46" s="24">
        <f t="shared" si="2"/>
        <v>186355</v>
      </c>
      <c r="C46" s="30">
        <v>16187</v>
      </c>
      <c r="D46" s="30">
        <v>10808</v>
      </c>
      <c r="E46" s="26">
        <v>1714</v>
      </c>
      <c r="F46" s="26">
        <v>151937</v>
      </c>
      <c r="G46" s="26">
        <v>1013</v>
      </c>
      <c r="H46" s="26">
        <v>4696</v>
      </c>
      <c r="J46" s="24" t="s">
        <v>218</v>
      </c>
      <c r="K46" s="24">
        <f t="shared" si="3"/>
        <v>186355</v>
      </c>
      <c r="L46" s="24">
        <f t="shared" si="4"/>
        <v>165037</v>
      </c>
      <c r="M46" s="24">
        <v>163813</v>
      </c>
      <c r="N46" s="31">
        <v>0</v>
      </c>
      <c r="O46" s="31">
        <v>0</v>
      </c>
      <c r="P46" s="31">
        <v>0</v>
      </c>
      <c r="Q46" s="24">
        <v>1224</v>
      </c>
      <c r="R46" s="24">
        <v>21318</v>
      </c>
    </row>
    <row r="47" spans="1:18" ht="15.75">
      <c r="A47" s="24" t="s">
        <v>31</v>
      </c>
      <c r="B47" s="24">
        <f t="shared" si="2"/>
        <v>78934</v>
      </c>
      <c r="C47" s="30">
        <v>5023</v>
      </c>
      <c r="D47" s="30">
        <v>8544</v>
      </c>
      <c r="E47" s="26">
        <v>10500</v>
      </c>
      <c r="F47" s="26">
        <v>53283</v>
      </c>
      <c r="G47" s="26">
        <v>1067</v>
      </c>
      <c r="H47" s="26">
        <v>517</v>
      </c>
      <c r="J47" s="24" t="s">
        <v>31</v>
      </c>
      <c r="K47" s="24">
        <f t="shared" si="3"/>
        <v>78934</v>
      </c>
      <c r="L47" s="24">
        <f t="shared" si="4"/>
        <v>70834</v>
      </c>
      <c r="M47" s="24">
        <v>69765</v>
      </c>
      <c r="N47" s="31">
        <v>0</v>
      </c>
      <c r="O47" s="31">
        <v>0</v>
      </c>
      <c r="P47" s="31">
        <v>0</v>
      </c>
      <c r="Q47" s="24">
        <v>1069</v>
      </c>
      <c r="R47" s="24">
        <v>8100</v>
      </c>
    </row>
    <row r="48" spans="1:18" ht="15.75">
      <c r="A48" s="24" t="s">
        <v>32</v>
      </c>
      <c r="B48" s="24">
        <f t="shared" si="2"/>
        <v>958880</v>
      </c>
      <c r="C48" s="30">
        <v>62308</v>
      </c>
      <c r="D48" s="30">
        <v>125998</v>
      </c>
      <c r="E48" s="31">
        <v>0</v>
      </c>
      <c r="F48" s="26">
        <v>735834</v>
      </c>
      <c r="G48" s="26">
        <v>14024</v>
      </c>
      <c r="H48" s="26">
        <v>20716</v>
      </c>
      <c r="J48" s="24" t="s">
        <v>32</v>
      </c>
      <c r="K48" s="24">
        <f t="shared" si="3"/>
        <v>958880</v>
      </c>
      <c r="L48" s="24">
        <f t="shared" si="4"/>
        <v>861482</v>
      </c>
      <c r="M48" s="24">
        <v>853286</v>
      </c>
      <c r="N48" s="31">
        <v>0</v>
      </c>
      <c r="O48" s="31">
        <v>0</v>
      </c>
      <c r="P48" s="31">
        <v>0</v>
      </c>
      <c r="Q48" s="24">
        <v>8196</v>
      </c>
      <c r="R48" s="24">
        <v>97398</v>
      </c>
    </row>
    <row r="49" spans="1:18" ht="15.75">
      <c r="A49" s="24" t="s">
        <v>33</v>
      </c>
      <c r="B49" s="24">
        <f t="shared" si="2"/>
        <v>14666121</v>
      </c>
      <c r="C49" s="30">
        <v>135748</v>
      </c>
      <c r="D49" s="30">
        <v>7002514</v>
      </c>
      <c r="E49" s="31">
        <v>0</v>
      </c>
      <c r="F49" s="26">
        <v>7156589</v>
      </c>
      <c r="G49" s="26">
        <v>26229</v>
      </c>
      <c r="H49" s="26">
        <v>345041</v>
      </c>
      <c r="J49" s="24" t="s">
        <v>33</v>
      </c>
      <c r="K49" s="24">
        <f t="shared" si="3"/>
        <v>14666121</v>
      </c>
      <c r="L49" s="24">
        <f t="shared" si="4"/>
        <v>13258005</v>
      </c>
      <c r="M49" s="24">
        <v>11754636</v>
      </c>
      <c r="N49" s="24">
        <v>750800</v>
      </c>
      <c r="O49" s="24">
        <v>675010</v>
      </c>
      <c r="P49" s="31">
        <v>0</v>
      </c>
      <c r="Q49" s="24">
        <v>77559</v>
      </c>
      <c r="R49" s="24">
        <v>1408116</v>
      </c>
    </row>
    <row r="50" spans="1:18" ht="15.75">
      <c r="A50" s="24" t="s">
        <v>219</v>
      </c>
      <c r="B50" s="24">
        <f t="shared" si="2"/>
        <v>149630</v>
      </c>
      <c r="C50" s="30">
        <v>77</v>
      </c>
      <c r="D50" s="30">
        <v>148774</v>
      </c>
      <c r="E50" s="31">
        <v>0</v>
      </c>
      <c r="F50" s="31">
        <v>0</v>
      </c>
      <c r="G50" s="31">
        <v>0</v>
      </c>
      <c r="H50" s="26">
        <v>779</v>
      </c>
      <c r="J50" s="24" t="s">
        <v>219</v>
      </c>
      <c r="K50" s="24">
        <f t="shared" si="3"/>
        <v>149630</v>
      </c>
      <c r="L50" s="24">
        <f t="shared" si="4"/>
        <v>135021</v>
      </c>
      <c r="M50" s="24">
        <v>118878</v>
      </c>
      <c r="N50" s="31">
        <v>0</v>
      </c>
      <c r="O50" s="31">
        <v>0</v>
      </c>
      <c r="P50" s="31">
        <v>0</v>
      </c>
      <c r="Q50" s="24">
        <v>16143</v>
      </c>
      <c r="R50" s="24">
        <v>14609</v>
      </c>
    </row>
    <row r="51" spans="1:18" ht="15.75">
      <c r="A51" s="24" t="s">
        <v>34</v>
      </c>
      <c r="B51" s="24">
        <f t="shared" si="2"/>
        <v>854009</v>
      </c>
      <c r="C51" s="30">
        <v>100987</v>
      </c>
      <c r="D51" s="30">
        <v>412736</v>
      </c>
      <c r="E51" s="31">
        <v>0</v>
      </c>
      <c r="F51" s="31">
        <v>299301</v>
      </c>
      <c r="G51" s="31">
        <v>3284</v>
      </c>
      <c r="H51" s="26">
        <v>37701</v>
      </c>
      <c r="J51" s="24" t="s">
        <v>34</v>
      </c>
      <c r="K51" s="24">
        <f t="shared" si="3"/>
        <v>854009</v>
      </c>
      <c r="L51" s="24">
        <f t="shared" si="4"/>
        <v>721836</v>
      </c>
      <c r="M51" s="24">
        <v>659623</v>
      </c>
      <c r="N51" s="24">
        <v>50000</v>
      </c>
      <c r="O51" s="24">
        <v>6139</v>
      </c>
      <c r="P51" s="31">
        <v>0</v>
      </c>
      <c r="Q51" s="24">
        <v>6074</v>
      </c>
      <c r="R51" s="24">
        <v>132173</v>
      </c>
    </row>
    <row r="52" spans="1:18" ht="15.75">
      <c r="A52" s="24" t="s">
        <v>35</v>
      </c>
      <c r="B52" s="24">
        <f t="shared" si="2"/>
        <v>385339</v>
      </c>
      <c r="C52" s="30">
        <v>5347</v>
      </c>
      <c r="D52" s="30">
        <v>120847</v>
      </c>
      <c r="E52" s="31">
        <v>0</v>
      </c>
      <c r="F52" s="31">
        <v>239689</v>
      </c>
      <c r="G52" s="31">
        <v>5431</v>
      </c>
      <c r="H52" s="26">
        <v>14025</v>
      </c>
      <c r="J52" s="24" t="s">
        <v>35</v>
      </c>
      <c r="K52" s="24">
        <f t="shared" si="3"/>
        <v>385339</v>
      </c>
      <c r="L52" s="24">
        <f t="shared" si="4"/>
        <v>346378</v>
      </c>
      <c r="M52" s="24">
        <v>303839</v>
      </c>
      <c r="N52" s="24">
        <v>12679</v>
      </c>
      <c r="O52" s="24">
        <v>26067</v>
      </c>
      <c r="P52" s="31">
        <v>0</v>
      </c>
      <c r="Q52" s="24">
        <v>3793</v>
      </c>
      <c r="R52" s="24">
        <v>38961</v>
      </c>
    </row>
    <row r="53" spans="1:18" ht="15.75">
      <c r="A53" s="24" t="s">
        <v>220</v>
      </c>
      <c r="B53" s="24">
        <f t="shared" si="2"/>
        <v>191870</v>
      </c>
      <c r="C53" s="30">
        <v>27334</v>
      </c>
      <c r="D53" s="30">
        <v>20876</v>
      </c>
      <c r="E53" s="31">
        <v>0</v>
      </c>
      <c r="F53" s="31">
        <v>133988</v>
      </c>
      <c r="G53" s="31">
        <v>1537</v>
      </c>
      <c r="H53" s="26">
        <v>8135</v>
      </c>
      <c r="J53" s="24" t="s">
        <v>220</v>
      </c>
      <c r="K53" s="24">
        <f t="shared" si="3"/>
        <v>191870</v>
      </c>
      <c r="L53" s="24">
        <f t="shared" si="4"/>
        <v>172044</v>
      </c>
      <c r="M53" s="24">
        <v>160060</v>
      </c>
      <c r="N53" s="31">
        <v>0</v>
      </c>
      <c r="O53" s="24">
        <v>9511</v>
      </c>
      <c r="P53" s="31">
        <v>0</v>
      </c>
      <c r="Q53" s="24">
        <v>2473</v>
      </c>
      <c r="R53" s="24">
        <v>19826</v>
      </c>
    </row>
    <row r="54" spans="1:18" ht="15.75">
      <c r="A54" s="24" t="s">
        <v>36</v>
      </c>
      <c r="B54" s="24">
        <f t="shared" si="2"/>
        <v>92741</v>
      </c>
      <c r="C54" s="30">
        <v>6051</v>
      </c>
      <c r="D54" s="30">
        <v>1704</v>
      </c>
      <c r="E54" s="31">
        <v>1000</v>
      </c>
      <c r="F54" s="31">
        <v>82087</v>
      </c>
      <c r="G54" s="31">
        <v>167</v>
      </c>
      <c r="H54" s="26">
        <v>1732</v>
      </c>
      <c r="J54" s="24" t="s">
        <v>36</v>
      </c>
      <c r="K54" s="24">
        <f t="shared" si="3"/>
        <v>92741</v>
      </c>
      <c r="L54" s="24">
        <f t="shared" si="4"/>
        <v>82376</v>
      </c>
      <c r="M54" s="24">
        <v>77802</v>
      </c>
      <c r="N54" s="31">
        <v>0</v>
      </c>
      <c r="O54" s="24">
        <v>4000</v>
      </c>
      <c r="P54" s="31">
        <v>0</v>
      </c>
      <c r="Q54" s="24">
        <v>574</v>
      </c>
      <c r="R54" s="24">
        <v>10365</v>
      </c>
    </row>
    <row r="55" spans="1:18" ht="15.75">
      <c r="A55" s="24" t="s">
        <v>228</v>
      </c>
      <c r="B55" s="24">
        <f t="shared" si="2"/>
        <v>109542</v>
      </c>
      <c r="C55" s="30">
        <v>10286</v>
      </c>
      <c r="D55" s="31">
        <v>0</v>
      </c>
      <c r="E55" s="31">
        <v>0</v>
      </c>
      <c r="F55" s="31">
        <v>96343</v>
      </c>
      <c r="G55" s="31">
        <v>722</v>
      </c>
      <c r="H55" s="26">
        <v>2191</v>
      </c>
      <c r="J55" s="24" t="s">
        <v>228</v>
      </c>
      <c r="K55" s="24">
        <f t="shared" si="3"/>
        <v>109542</v>
      </c>
      <c r="L55" s="24">
        <f t="shared" si="4"/>
        <v>98858</v>
      </c>
      <c r="M55" s="24">
        <v>96997</v>
      </c>
      <c r="N55" s="24">
        <v>1500</v>
      </c>
      <c r="O55" s="31">
        <v>0</v>
      </c>
      <c r="P55" s="31">
        <v>0</v>
      </c>
      <c r="Q55" s="24">
        <v>361</v>
      </c>
      <c r="R55" s="24">
        <v>10684</v>
      </c>
    </row>
    <row r="56" spans="1:18" ht="15.75">
      <c r="A56" s="24" t="s">
        <v>37</v>
      </c>
      <c r="B56" s="24">
        <f t="shared" si="2"/>
        <v>243664</v>
      </c>
      <c r="C56" s="30">
        <v>49839</v>
      </c>
      <c r="D56" s="30">
        <v>108501</v>
      </c>
      <c r="E56" s="31">
        <v>0</v>
      </c>
      <c r="F56" s="31">
        <v>80696</v>
      </c>
      <c r="G56" s="31">
        <v>2225</v>
      </c>
      <c r="H56" s="26">
        <v>2403</v>
      </c>
      <c r="J56" s="24" t="s">
        <v>37</v>
      </c>
      <c r="K56" s="24">
        <f t="shared" si="3"/>
        <v>243664</v>
      </c>
      <c r="L56" s="24">
        <f t="shared" si="4"/>
        <v>216974</v>
      </c>
      <c r="M56" s="24">
        <v>215711</v>
      </c>
      <c r="N56" s="31">
        <v>0</v>
      </c>
      <c r="O56" s="31">
        <v>0</v>
      </c>
      <c r="P56" s="31">
        <v>0</v>
      </c>
      <c r="Q56" s="24">
        <v>1263</v>
      </c>
      <c r="R56" s="24">
        <v>26690</v>
      </c>
    </row>
    <row r="57" spans="1:18" ht="15.75">
      <c r="A57" s="24" t="s">
        <v>229</v>
      </c>
      <c r="B57" s="24">
        <f t="shared" si="2"/>
        <v>262298</v>
      </c>
      <c r="C57" s="30">
        <v>32628</v>
      </c>
      <c r="D57" s="30">
        <v>57094</v>
      </c>
      <c r="E57" s="31">
        <v>210</v>
      </c>
      <c r="F57" s="31">
        <v>167351</v>
      </c>
      <c r="G57" s="31">
        <v>1795</v>
      </c>
      <c r="H57" s="26">
        <v>3220</v>
      </c>
      <c r="J57" s="24" t="s">
        <v>229</v>
      </c>
      <c r="K57" s="24">
        <f t="shared" si="3"/>
        <v>262298</v>
      </c>
      <c r="L57" s="24">
        <f t="shared" si="4"/>
        <v>217162</v>
      </c>
      <c r="M57" s="24">
        <v>215216</v>
      </c>
      <c r="N57" s="31">
        <v>0</v>
      </c>
      <c r="O57" s="31">
        <v>0</v>
      </c>
      <c r="P57" s="31">
        <v>0</v>
      </c>
      <c r="Q57" s="24">
        <v>1946</v>
      </c>
      <c r="R57" s="24">
        <v>45136</v>
      </c>
    </row>
    <row r="58" spans="1:18" ht="15.75">
      <c r="A58" s="24" t="s">
        <v>38</v>
      </c>
      <c r="B58" s="24">
        <f t="shared" si="2"/>
        <v>939379</v>
      </c>
      <c r="C58" s="30">
        <v>168479</v>
      </c>
      <c r="D58" s="30">
        <v>71964</v>
      </c>
      <c r="E58" s="31">
        <v>2000</v>
      </c>
      <c r="F58" s="31">
        <v>677830</v>
      </c>
      <c r="G58" s="31">
        <v>5125</v>
      </c>
      <c r="H58" s="26">
        <v>13981</v>
      </c>
      <c r="J58" s="24" t="s">
        <v>38</v>
      </c>
      <c r="K58" s="24">
        <f t="shared" si="3"/>
        <v>939379</v>
      </c>
      <c r="L58" s="24">
        <f t="shared" si="4"/>
        <v>830530</v>
      </c>
      <c r="M58" s="24">
        <v>822611</v>
      </c>
      <c r="N58" s="31">
        <v>0</v>
      </c>
      <c r="O58" s="31">
        <v>0</v>
      </c>
      <c r="P58" s="31">
        <v>0</v>
      </c>
      <c r="Q58" s="24">
        <v>7919</v>
      </c>
      <c r="R58" s="24">
        <v>108849</v>
      </c>
    </row>
    <row r="59" spans="1:18" ht="15.75">
      <c r="A59" s="24" t="s">
        <v>39</v>
      </c>
      <c r="B59" s="24">
        <f t="shared" si="2"/>
        <v>36716</v>
      </c>
      <c r="C59" s="30">
        <v>9266</v>
      </c>
      <c r="D59" s="30">
        <v>27282</v>
      </c>
      <c r="E59" s="31">
        <v>0</v>
      </c>
      <c r="F59" s="31">
        <v>0</v>
      </c>
      <c r="G59" s="31">
        <v>0</v>
      </c>
      <c r="H59" s="26">
        <v>168</v>
      </c>
      <c r="J59" s="24" t="s">
        <v>39</v>
      </c>
      <c r="K59" s="24">
        <f t="shared" si="3"/>
        <v>36716</v>
      </c>
      <c r="L59" s="24">
        <f t="shared" si="4"/>
        <v>32472</v>
      </c>
      <c r="M59" s="24">
        <v>29075</v>
      </c>
      <c r="N59" s="31">
        <v>0</v>
      </c>
      <c r="O59" s="31">
        <v>0</v>
      </c>
      <c r="P59" s="31">
        <v>0</v>
      </c>
      <c r="Q59" s="24">
        <v>3397</v>
      </c>
      <c r="R59" s="24">
        <v>4244</v>
      </c>
    </row>
    <row r="60" spans="1:18" ht="15.75">
      <c r="A60" s="24"/>
      <c r="B60" s="24"/>
      <c r="C60" s="30"/>
      <c r="D60" s="30"/>
      <c r="E60" s="31"/>
      <c r="F60" s="31"/>
      <c r="G60" s="31"/>
      <c r="H60" s="26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5.75">
      <c r="A61" s="24" t="s">
        <v>40</v>
      </c>
      <c r="B61" s="24"/>
      <c r="C61" s="30"/>
      <c r="D61" s="30"/>
      <c r="E61" s="31"/>
      <c r="F61" s="31"/>
      <c r="G61" s="31"/>
      <c r="H61" s="26"/>
      <c r="J61" s="24" t="s">
        <v>40</v>
      </c>
      <c r="K61" s="24"/>
      <c r="L61" s="24"/>
      <c r="M61" s="24"/>
      <c r="N61" s="24"/>
      <c r="O61" s="24"/>
      <c r="P61" s="24"/>
      <c r="Q61" s="24"/>
      <c r="R61" s="24"/>
    </row>
    <row r="62" spans="1:18" ht="15.75">
      <c r="A62" s="24" t="s">
        <v>41</v>
      </c>
      <c r="B62" s="24">
        <f t="shared" si="2"/>
        <v>4170055</v>
      </c>
      <c r="C62" s="30">
        <v>569600</v>
      </c>
      <c r="D62" s="30">
        <v>1287759</v>
      </c>
      <c r="E62" s="31">
        <v>0</v>
      </c>
      <c r="F62" s="31">
        <v>2112029</v>
      </c>
      <c r="G62" s="31">
        <v>42701</v>
      </c>
      <c r="H62" s="26">
        <v>157966</v>
      </c>
      <c r="J62" s="24" t="s">
        <v>41</v>
      </c>
      <c r="K62" s="24">
        <f aca="true" t="shared" si="5" ref="K62:K86">+L62+R62</f>
        <v>4170055</v>
      </c>
      <c r="L62" s="24">
        <f aca="true" t="shared" si="6" ref="L62:L86">SUM(M62:Q62)</f>
        <v>3897980</v>
      </c>
      <c r="M62" s="24">
        <v>2655347</v>
      </c>
      <c r="N62" s="24">
        <v>455145</v>
      </c>
      <c r="O62" s="24">
        <v>749866</v>
      </c>
      <c r="P62" s="31">
        <v>0</v>
      </c>
      <c r="Q62" s="24">
        <v>37622</v>
      </c>
      <c r="R62" s="24">
        <v>272075</v>
      </c>
    </row>
    <row r="63" spans="1:18" ht="15.75">
      <c r="A63" s="24" t="s">
        <v>42</v>
      </c>
      <c r="B63" s="24">
        <f t="shared" si="2"/>
        <v>8605345</v>
      </c>
      <c r="C63" s="30">
        <v>224235</v>
      </c>
      <c r="D63" s="30">
        <v>1905750</v>
      </c>
      <c r="E63" s="31">
        <v>0</v>
      </c>
      <c r="F63" s="31">
        <v>5540576</v>
      </c>
      <c r="G63" s="31">
        <v>63011</v>
      </c>
      <c r="H63" s="26">
        <v>871773</v>
      </c>
      <c r="J63" s="24" t="s">
        <v>42</v>
      </c>
      <c r="K63" s="24">
        <f t="shared" si="5"/>
        <v>8605345</v>
      </c>
      <c r="L63" s="24">
        <f t="shared" si="6"/>
        <v>6974720</v>
      </c>
      <c r="M63" s="24">
        <v>6167740</v>
      </c>
      <c r="N63" s="24">
        <v>655758</v>
      </c>
      <c r="O63" s="24">
        <v>38473</v>
      </c>
      <c r="P63" s="31">
        <v>0</v>
      </c>
      <c r="Q63" s="24">
        <v>112749</v>
      </c>
      <c r="R63" s="24">
        <v>1630625</v>
      </c>
    </row>
    <row r="64" spans="1:18" ht="15.75">
      <c r="A64" s="24" t="s">
        <v>43</v>
      </c>
      <c r="B64" s="24">
        <f t="shared" si="2"/>
        <v>184559</v>
      </c>
      <c r="C64" s="30">
        <v>9368</v>
      </c>
      <c r="D64" s="30">
        <v>56334</v>
      </c>
      <c r="E64" s="31">
        <v>1369</v>
      </c>
      <c r="F64" s="31">
        <v>107423</v>
      </c>
      <c r="G64" s="31">
        <v>3436</v>
      </c>
      <c r="H64" s="26">
        <v>6629</v>
      </c>
      <c r="J64" s="24" t="s">
        <v>43</v>
      </c>
      <c r="K64" s="24">
        <f t="shared" si="5"/>
        <v>184559</v>
      </c>
      <c r="L64" s="24">
        <f t="shared" si="6"/>
        <v>162966</v>
      </c>
      <c r="M64" s="24">
        <v>160730</v>
      </c>
      <c r="N64" s="58" t="s">
        <v>232</v>
      </c>
      <c r="O64" s="58" t="s">
        <v>232</v>
      </c>
      <c r="P64" s="31">
        <v>0</v>
      </c>
      <c r="Q64" s="24">
        <v>2236</v>
      </c>
      <c r="R64" s="24">
        <v>21593</v>
      </c>
    </row>
    <row r="65" spans="1:18" ht="15.75">
      <c r="A65" s="24" t="s">
        <v>44</v>
      </c>
      <c r="B65" s="24">
        <f t="shared" si="2"/>
        <v>122855</v>
      </c>
      <c r="C65" s="30">
        <v>9724</v>
      </c>
      <c r="D65" s="30">
        <v>35419</v>
      </c>
      <c r="E65" s="31">
        <v>1138</v>
      </c>
      <c r="F65" s="31">
        <v>74204</v>
      </c>
      <c r="G65" s="31">
        <v>1186</v>
      </c>
      <c r="H65" s="26">
        <v>1184</v>
      </c>
      <c r="J65" s="24" t="s">
        <v>44</v>
      </c>
      <c r="K65" s="24">
        <f t="shared" si="5"/>
        <v>122855</v>
      </c>
      <c r="L65" s="24">
        <f t="shared" si="6"/>
        <v>107736</v>
      </c>
      <c r="M65" s="24">
        <v>106895</v>
      </c>
      <c r="N65" s="31">
        <v>0</v>
      </c>
      <c r="O65" s="31">
        <v>0</v>
      </c>
      <c r="P65" s="31">
        <v>0</v>
      </c>
      <c r="Q65" s="24">
        <v>841</v>
      </c>
      <c r="R65" s="24">
        <v>15119</v>
      </c>
    </row>
    <row r="66" spans="1:18" ht="15.75">
      <c r="A66" s="24" t="s">
        <v>230</v>
      </c>
      <c r="B66" s="24">
        <f t="shared" si="2"/>
        <v>963659</v>
      </c>
      <c r="C66" s="30">
        <v>594758</v>
      </c>
      <c r="D66" s="30">
        <v>195</v>
      </c>
      <c r="E66" s="31">
        <v>0</v>
      </c>
      <c r="F66" s="31">
        <v>360675</v>
      </c>
      <c r="G66" s="31">
        <v>0</v>
      </c>
      <c r="H66" s="26">
        <v>8031</v>
      </c>
      <c r="J66" s="24" t="s">
        <v>230</v>
      </c>
      <c r="K66" s="24">
        <f t="shared" si="5"/>
        <v>963659</v>
      </c>
      <c r="L66" s="24">
        <f t="shared" si="6"/>
        <v>181736</v>
      </c>
      <c r="M66" s="31">
        <v>0</v>
      </c>
      <c r="N66" s="31">
        <v>0</v>
      </c>
      <c r="O66" s="24">
        <v>38855</v>
      </c>
      <c r="P66" s="31">
        <v>0</v>
      </c>
      <c r="Q66" s="24">
        <v>142881</v>
      </c>
      <c r="R66" s="24">
        <v>781923</v>
      </c>
    </row>
    <row r="67" spans="1:18" ht="15.75">
      <c r="A67" s="24" t="s">
        <v>45</v>
      </c>
      <c r="B67" s="24">
        <f t="shared" si="2"/>
        <v>878058</v>
      </c>
      <c r="C67" s="30">
        <v>13229</v>
      </c>
      <c r="D67" s="30">
        <v>798632</v>
      </c>
      <c r="E67" s="31">
        <v>0</v>
      </c>
      <c r="F67" s="31">
        <v>52581</v>
      </c>
      <c r="G67" s="31">
        <v>410</v>
      </c>
      <c r="H67" s="26">
        <v>13206</v>
      </c>
      <c r="J67" s="24" t="s">
        <v>45</v>
      </c>
      <c r="K67" s="24">
        <f t="shared" si="5"/>
        <v>878058</v>
      </c>
      <c r="L67" s="24">
        <f t="shared" si="6"/>
        <v>747977</v>
      </c>
      <c r="M67" s="31">
        <v>728701</v>
      </c>
      <c r="N67" s="31">
        <v>0</v>
      </c>
      <c r="O67" s="24">
        <v>8700</v>
      </c>
      <c r="P67" s="31">
        <v>0</v>
      </c>
      <c r="Q67" s="24">
        <v>10576</v>
      </c>
      <c r="R67" s="24">
        <v>130081</v>
      </c>
    </row>
    <row r="68" spans="1:18" ht="15.75">
      <c r="A68" s="24" t="s">
        <v>46</v>
      </c>
      <c r="B68" s="24">
        <f t="shared" si="2"/>
        <v>1213554</v>
      </c>
      <c r="C68" s="30">
        <v>52902</v>
      </c>
      <c r="D68" s="31">
        <v>288515</v>
      </c>
      <c r="E68" s="31">
        <v>0</v>
      </c>
      <c r="F68" s="31">
        <v>787651</v>
      </c>
      <c r="G68" s="31">
        <v>24749</v>
      </c>
      <c r="H68" s="26">
        <v>59737</v>
      </c>
      <c r="J68" s="24" t="s">
        <v>46</v>
      </c>
      <c r="K68" s="24">
        <f t="shared" si="5"/>
        <v>1213554</v>
      </c>
      <c r="L68" s="24">
        <f t="shared" si="6"/>
        <v>1092092</v>
      </c>
      <c r="M68" s="24">
        <v>1000403</v>
      </c>
      <c r="N68" s="24">
        <v>37107</v>
      </c>
      <c r="O68" s="24">
        <v>43344</v>
      </c>
      <c r="P68" s="31">
        <v>0</v>
      </c>
      <c r="Q68" s="24">
        <v>11238</v>
      </c>
      <c r="R68" s="24">
        <v>121462</v>
      </c>
    </row>
    <row r="69" spans="1:18" ht="15.75">
      <c r="A69" s="24" t="s">
        <v>47</v>
      </c>
      <c r="B69" s="24">
        <f t="shared" si="2"/>
        <v>51180000</v>
      </c>
      <c r="C69" s="30">
        <v>22540000</v>
      </c>
      <c r="D69" s="30">
        <v>5468000</v>
      </c>
      <c r="E69" s="31">
        <v>149000</v>
      </c>
      <c r="F69" s="31">
        <v>17456000</v>
      </c>
      <c r="G69" s="31">
        <v>53000</v>
      </c>
      <c r="H69" s="26">
        <v>5514000</v>
      </c>
      <c r="J69" s="24" t="s">
        <v>47</v>
      </c>
      <c r="K69" s="24">
        <f t="shared" si="5"/>
        <v>51180000</v>
      </c>
      <c r="L69" s="24">
        <f t="shared" si="6"/>
        <v>42605000</v>
      </c>
      <c r="M69" s="24">
        <v>34143000</v>
      </c>
      <c r="N69" s="24">
        <v>6130000</v>
      </c>
      <c r="O69" s="24">
        <v>455000</v>
      </c>
      <c r="P69" s="31">
        <v>0</v>
      </c>
      <c r="Q69" s="24">
        <v>1877000</v>
      </c>
      <c r="R69" s="24">
        <v>8575000</v>
      </c>
    </row>
    <row r="70" spans="1:18" ht="15.75">
      <c r="A70" s="24" t="s">
        <v>48</v>
      </c>
      <c r="B70" s="24">
        <f t="shared" si="2"/>
        <v>1134067</v>
      </c>
      <c r="C70" s="30">
        <v>589713</v>
      </c>
      <c r="D70" s="30">
        <v>261289</v>
      </c>
      <c r="E70" s="31">
        <v>0</v>
      </c>
      <c r="F70" s="31">
        <v>175115</v>
      </c>
      <c r="G70" s="31">
        <v>6193</v>
      </c>
      <c r="H70" s="26">
        <v>101757</v>
      </c>
      <c r="J70" s="24" t="s">
        <v>48</v>
      </c>
      <c r="K70" s="24">
        <f t="shared" si="5"/>
        <v>1134067</v>
      </c>
      <c r="L70" s="24">
        <f t="shared" si="6"/>
        <v>891737</v>
      </c>
      <c r="M70" s="24">
        <v>851661</v>
      </c>
      <c r="N70" s="31">
        <v>0</v>
      </c>
      <c r="O70" s="24">
        <v>641</v>
      </c>
      <c r="P70" s="31">
        <v>0</v>
      </c>
      <c r="Q70" s="24">
        <v>39435</v>
      </c>
      <c r="R70" s="24">
        <v>242330</v>
      </c>
    </row>
    <row r="71" spans="1:18" ht="15.75">
      <c r="A71" s="24" t="s">
        <v>49</v>
      </c>
      <c r="B71" s="24">
        <f t="shared" si="2"/>
        <v>2329353</v>
      </c>
      <c r="C71" s="30">
        <v>54999</v>
      </c>
      <c r="D71" s="30">
        <v>650815</v>
      </c>
      <c r="E71" s="31">
        <v>0</v>
      </c>
      <c r="F71" s="31">
        <v>1463926</v>
      </c>
      <c r="G71" s="31">
        <v>31024</v>
      </c>
      <c r="H71" s="26">
        <v>128589</v>
      </c>
      <c r="J71" s="24" t="s">
        <v>49</v>
      </c>
      <c r="K71" s="24">
        <f t="shared" si="5"/>
        <v>2329353</v>
      </c>
      <c r="L71" s="24">
        <f t="shared" si="6"/>
        <v>2106401</v>
      </c>
      <c r="M71" s="24">
        <v>1941739</v>
      </c>
      <c r="N71" s="24">
        <v>47898</v>
      </c>
      <c r="O71" s="24">
        <v>102800</v>
      </c>
      <c r="P71" s="31">
        <v>0</v>
      </c>
      <c r="Q71" s="24">
        <v>13964</v>
      </c>
      <c r="R71" s="24">
        <v>222952</v>
      </c>
    </row>
    <row r="72" spans="1:18" ht="15.75">
      <c r="A72" s="24" t="s">
        <v>50</v>
      </c>
      <c r="B72" s="24">
        <f t="shared" si="2"/>
        <v>692200</v>
      </c>
      <c r="C72" s="30">
        <v>184546</v>
      </c>
      <c r="D72" s="30">
        <v>26738</v>
      </c>
      <c r="E72" s="31">
        <v>0</v>
      </c>
      <c r="F72" s="31">
        <v>466808</v>
      </c>
      <c r="G72" s="31">
        <v>3728</v>
      </c>
      <c r="H72" s="26">
        <v>10380</v>
      </c>
      <c r="J72" s="24" t="s">
        <v>50</v>
      </c>
      <c r="K72" s="24">
        <f t="shared" si="5"/>
        <v>692200</v>
      </c>
      <c r="L72" s="24">
        <f t="shared" si="6"/>
        <v>623569</v>
      </c>
      <c r="M72" s="24">
        <v>613842</v>
      </c>
      <c r="N72" s="31">
        <v>0</v>
      </c>
      <c r="O72" s="24">
        <v>5000</v>
      </c>
      <c r="P72" s="31">
        <v>0</v>
      </c>
      <c r="Q72" s="24">
        <v>4727</v>
      </c>
      <c r="R72" s="24">
        <v>68631</v>
      </c>
    </row>
    <row r="73" spans="1:18" ht="15.75">
      <c r="A73" s="24" t="s">
        <v>51</v>
      </c>
      <c r="B73" s="24">
        <f t="shared" si="2"/>
        <v>9488200</v>
      </c>
      <c r="C73" s="30">
        <v>608497</v>
      </c>
      <c r="D73" s="30">
        <v>4714269</v>
      </c>
      <c r="E73" s="31">
        <v>0</v>
      </c>
      <c r="F73" s="31">
        <v>3758511</v>
      </c>
      <c r="G73" s="31">
        <v>32785</v>
      </c>
      <c r="H73" s="26">
        <v>374138</v>
      </c>
      <c r="J73" s="24" t="s">
        <v>51</v>
      </c>
      <c r="K73" s="24">
        <f t="shared" si="5"/>
        <v>9488200</v>
      </c>
      <c r="L73" s="24">
        <f t="shared" si="6"/>
        <v>8804787</v>
      </c>
      <c r="M73" s="24">
        <v>6711772</v>
      </c>
      <c r="N73" s="24">
        <v>1747599</v>
      </c>
      <c r="O73" s="24">
        <v>149118</v>
      </c>
      <c r="P73" s="24">
        <v>75000</v>
      </c>
      <c r="Q73" s="24">
        <v>121298</v>
      </c>
      <c r="R73" s="24">
        <v>683413</v>
      </c>
    </row>
    <row r="74" spans="1:18" ht="15.75">
      <c r="A74" s="24" t="s">
        <v>52</v>
      </c>
      <c r="B74" s="24">
        <f t="shared" si="2"/>
        <v>76887082</v>
      </c>
      <c r="C74" s="30">
        <v>1492292</v>
      </c>
      <c r="D74" s="30">
        <v>7766758</v>
      </c>
      <c r="E74" s="31">
        <v>176850</v>
      </c>
      <c r="F74" s="31">
        <v>58550292</v>
      </c>
      <c r="G74" s="31">
        <v>559767</v>
      </c>
      <c r="H74" s="26">
        <v>8341123</v>
      </c>
      <c r="J74" s="24" t="s">
        <v>52</v>
      </c>
      <c r="K74" s="24">
        <f t="shared" si="5"/>
        <v>76887082</v>
      </c>
      <c r="L74" s="24">
        <f t="shared" si="6"/>
        <v>67156852</v>
      </c>
      <c r="M74" s="24">
        <v>60064171</v>
      </c>
      <c r="N74" s="24">
        <v>2132059</v>
      </c>
      <c r="O74" s="24">
        <v>1927394</v>
      </c>
      <c r="P74" s="24">
        <v>1871088</v>
      </c>
      <c r="Q74" s="24">
        <v>1162140</v>
      </c>
      <c r="R74" s="24">
        <v>9730230</v>
      </c>
    </row>
    <row r="75" spans="1:18" ht="15.75">
      <c r="A75" s="24" t="s">
        <v>210</v>
      </c>
      <c r="B75" s="24">
        <f t="shared" si="2"/>
        <v>270281</v>
      </c>
      <c r="C75" s="30">
        <v>248896</v>
      </c>
      <c r="D75" s="30">
        <v>925</v>
      </c>
      <c r="E75" s="31">
        <v>0</v>
      </c>
      <c r="F75" s="31">
        <v>207</v>
      </c>
      <c r="G75" s="31">
        <v>863</v>
      </c>
      <c r="H75" s="26">
        <v>19390</v>
      </c>
      <c r="J75" s="24" t="s">
        <v>210</v>
      </c>
      <c r="K75" s="24">
        <f t="shared" si="5"/>
        <v>270281</v>
      </c>
      <c r="L75" s="24">
        <f t="shared" si="6"/>
        <v>55564</v>
      </c>
      <c r="M75" s="24">
        <v>53080</v>
      </c>
      <c r="N75" s="31">
        <v>0</v>
      </c>
      <c r="O75" s="31">
        <v>0</v>
      </c>
      <c r="P75" s="31">
        <v>0</v>
      </c>
      <c r="Q75" s="24">
        <v>2484</v>
      </c>
      <c r="R75" s="24">
        <v>214717</v>
      </c>
    </row>
    <row r="76" spans="1:18" ht="15.75">
      <c r="A76" s="24" t="s">
        <v>221</v>
      </c>
      <c r="B76" s="24">
        <f t="shared" si="2"/>
        <v>3371294</v>
      </c>
      <c r="C76" s="30">
        <v>106372</v>
      </c>
      <c r="D76" s="30">
        <v>267981</v>
      </c>
      <c r="E76" s="31">
        <v>0</v>
      </c>
      <c r="F76" s="31">
        <v>2817813</v>
      </c>
      <c r="G76" s="31">
        <v>0</v>
      </c>
      <c r="H76" s="26">
        <v>179128</v>
      </c>
      <c r="J76" s="24" t="s">
        <v>221</v>
      </c>
      <c r="K76" s="24">
        <f t="shared" si="5"/>
        <v>3371294</v>
      </c>
      <c r="L76" s="24">
        <f t="shared" si="6"/>
        <v>2308629</v>
      </c>
      <c r="M76" s="24">
        <v>1560347</v>
      </c>
      <c r="N76" s="31">
        <v>0</v>
      </c>
      <c r="O76" s="24">
        <v>561044</v>
      </c>
      <c r="P76" s="31">
        <v>0</v>
      </c>
      <c r="Q76" s="24">
        <v>187238</v>
      </c>
      <c r="R76" s="24">
        <v>1062665</v>
      </c>
    </row>
    <row r="77" spans="1:18" ht="15.75">
      <c r="A77" s="24" t="s">
        <v>53</v>
      </c>
      <c r="B77" s="24">
        <f t="shared" si="2"/>
        <v>834058</v>
      </c>
      <c r="C77" s="30">
        <v>814180</v>
      </c>
      <c r="D77" s="31">
        <v>0</v>
      </c>
      <c r="E77" s="31">
        <v>0</v>
      </c>
      <c r="F77" s="31">
        <v>0</v>
      </c>
      <c r="G77" s="31">
        <v>5801</v>
      </c>
      <c r="H77" s="26">
        <v>14077</v>
      </c>
      <c r="J77" s="24" t="s">
        <v>53</v>
      </c>
      <c r="K77" s="24">
        <f t="shared" si="5"/>
        <v>834058</v>
      </c>
      <c r="L77" s="24">
        <f t="shared" si="6"/>
        <v>782629</v>
      </c>
      <c r="M77" s="24">
        <v>768566</v>
      </c>
      <c r="N77" s="31">
        <v>0</v>
      </c>
      <c r="O77" s="31">
        <v>0</v>
      </c>
      <c r="P77" s="31">
        <v>0</v>
      </c>
      <c r="Q77" s="24">
        <v>14063</v>
      </c>
      <c r="R77" s="24">
        <v>51429</v>
      </c>
    </row>
    <row r="78" spans="1:18" ht="15.75">
      <c r="A78" s="24" t="s">
        <v>54</v>
      </c>
      <c r="B78" s="24">
        <f t="shared" si="2"/>
        <v>632901</v>
      </c>
      <c r="C78" s="30">
        <v>12868</v>
      </c>
      <c r="D78" s="30">
        <v>286772</v>
      </c>
      <c r="E78" s="31">
        <v>0</v>
      </c>
      <c r="F78" s="31">
        <v>288019</v>
      </c>
      <c r="G78" s="31">
        <v>13133</v>
      </c>
      <c r="H78" s="26">
        <v>32109</v>
      </c>
      <c r="J78" s="24" t="s">
        <v>54</v>
      </c>
      <c r="K78" s="24">
        <f t="shared" si="5"/>
        <v>632901</v>
      </c>
      <c r="L78" s="24">
        <f t="shared" si="6"/>
        <v>540750</v>
      </c>
      <c r="M78" s="24">
        <v>447765</v>
      </c>
      <c r="N78" s="31">
        <v>0</v>
      </c>
      <c r="O78" s="24">
        <v>82800</v>
      </c>
      <c r="P78" s="31">
        <v>0</v>
      </c>
      <c r="Q78" s="24">
        <v>10185</v>
      </c>
      <c r="R78" s="24">
        <v>92151</v>
      </c>
    </row>
    <row r="79" spans="1:18" ht="15.75">
      <c r="A79" s="24" t="s">
        <v>55</v>
      </c>
      <c r="B79" s="24">
        <f t="shared" si="2"/>
        <v>620443</v>
      </c>
      <c r="C79" s="30">
        <v>25475</v>
      </c>
      <c r="D79" s="30">
        <v>215369</v>
      </c>
      <c r="E79" s="31">
        <v>130</v>
      </c>
      <c r="F79" s="31">
        <v>365697</v>
      </c>
      <c r="G79" s="31">
        <v>5406</v>
      </c>
      <c r="H79" s="26">
        <v>8366</v>
      </c>
      <c r="J79" s="24" t="s">
        <v>55</v>
      </c>
      <c r="K79" s="24">
        <f t="shared" si="5"/>
        <v>620443</v>
      </c>
      <c r="L79" s="24">
        <f t="shared" si="6"/>
        <v>561531</v>
      </c>
      <c r="M79" s="24">
        <v>557673</v>
      </c>
      <c r="N79" s="31">
        <v>0</v>
      </c>
      <c r="O79" s="31">
        <v>0</v>
      </c>
      <c r="P79" s="31">
        <v>0</v>
      </c>
      <c r="Q79" s="24">
        <v>3858</v>
      </c>
      <c r="R79" s="24">
        <v>58912</v>
      </c>
    </row>
    <row r="80" spans="1:18" ht="15.75">
      <c r="A80" s="24" t="s">
        <v>231</v>
      </c>
      <c r="B80" s="24">
        <f t="shared" si="2"/>
        <v>1602557</v>
      </c>
      <c r="C80" s="30">
        <v>117586</v>
      </c>
      <c r="D80" s="30">
        <v>274447</v>
      </c>
      <c r="E80" s="31">
        <v>0</v>
      </c>
      <c r="F80" s="31">
        <v>1137809</v>
      </c>
      <c r="G80" s="31">
        <v>4879</v>
      </c>
      <c r="H80" s="26">
        <v>67836</v>
      </c>
      <c r="J80" s="24" t="s">
        <v>231</v>
      </c>
      <c r="K80" s="24">
        <f t="shared" si="5"/>
        <v>1602557</v>
      </c>
      <c r="L80" s="24">
        <f t="shared" si="6"/>
        <v>1427585</v>
      </c>
      <c r="M80" s="24">
        <v>1380703</v>
      </c>
      <c r="N80" s="31">
        <v>0</v>
      </c>
      <c r="O80" s="24">
        <v>31000</v>
      </c>
      <c r="P80" s="31">
        <v>0</v>
      </c>
      <c r="Q80" s="24">
        <v>15882</v>
      </c>
      <c r="R80" s="24">
        <v>174972</v>
      </c>
    </row>
    <row r="81" spans="1:18" ht="15.75">
      <c r="A81" s="24" t="s">
        <v>56</v>
      </c>
      <c r="B81" s="24">
        <f t="shared" si="2"/>
        <v>390694</v>
      </c>
      <c r="C81" s="30">
        <v>17120</v>
      </c>
      <c r="D81" s="30">
        <v>133659</v>
      </c>
      <c r="E81" s="31">
        <v>0</v>
      </c>
      <c r="F81" s="31">
        <v>218782</v>
      </c>
      <c r="G81" s="31">
        <v>6561</v>
      </c>
      <c r="H81" s="26">
        <v>14572</v>
      </c>
      <c r="J81" s="24" t="s">
        <v>56</v>
      </c>
      <c r="K81" s="24">
        <f t="shared" si="5"/>
        <v>390694</v>
      </c>
      <c r="L81" s="24">
        <f t="shared" si="6"/>
        <v>349719</v>
      </c>
      <c r="M81" s="24">
        <v>314441</v>
      </c>
      <c r="N81" s="31">
        <v>0</v>
      </c>
      <c r="O81" s="24">
        <v>29250</v>
      </c>
      <c r="P81" s="31">
        <v>0</v>
      </c>
      <c r="Q81" s="24">
        <v>6028</v>
      </c>
      <c r="R81" s="24">
        <v>40975</v>
      </c>
    </row>
    <row r="82" spans="1:18" ht="15.75">
      <c r="A82" s="24" t="s">
        <v>57</v>
      </c>
      <c r="B82" s="24">
        <f t="shared" si="2"/>
        <v>909063</v>
      </c>
      <c r="C82" s="30">
        <v>131949</v>
      </c>
      <c r="D82" s="31">
        <v>249205</v>
      </c>
      <c r="E82" s="31">
        <v>0</v>
      </c>
      <c r="F82" s="31">
        <v>463093</v>
      </c>
      <c r="G82" s="31">
        <v>23953</v>
      </c>
      <c r="H82" s="26">
        <v>40863</v>
      </c>
      <c r="J82" s="24" t="s">
        <v>57</v>
      </c>
      <c r="K82" s="24">
        <f t="shared" si="5"/>
        <v>909063</v>
      </c>
      <c r="L82" s="24">
        <f t="shared" si="6"/>
        <v>808367</v>
      </c>
      <c r="M82" s="24">
        <v>791512</v>
      </c>
      <c r="N82" s="24">
        <v>4027</v>
      </c>
      <c r="O82" s="24">
        <v>14</v>
      </c>
      <c r="P82" s="31">
        <v>0</v>
      </c>
      <c r="Q82" s="24">
        <v>12814</v>
      </c>
      <c r="R82" s="24">
        <v>100696</v>
      </c>
    </row>
    <row r="83" spans="1:18" ht="15.75">
      <c r="A83" s="24" t="s">
        <v>58</v>
      </c>
      <c r="B83" s="24">
        <f t="shared" si="2"/>
        <v>976079</v>
      </c>
      <c r="C83" s="30">
        <v>17169</v>
      </c>
      <c r="D83" s="31">
        <v>314245</v>
      </c>
      <c r="E83" s="31">
        <v>0</v>
      </c>
      <c r="F83" s="31">
        <v>614577</v>
      </c>
      <c r="G83" s="31">
        <v>12786</v>
      </c>
      <c r="H83" s="26">
        <v>17302</v>
      </c>
      <c r="J83" s="24" t="s">
        <v>58</v>
      </c>
      <c r="K83" s="24">
        <f t="shared" si="5"/>
        <v>976079</v>
      </c>
      <c r="L83" s="24">
        <f t="shared" si="6"/>
        <v>900108</v>
      </c>
      <c r="M83" s="24">
        <v>834145</v>
      </c>
      <c r="N83" s="24">
        <v>32839</v>
      </c>
      <c r="O83" s="24">
        <v>25000</v>
      </c>
      <c r="P83" s="31">
        <v>0</v>
      </c>
      <c r="Q83" s="24">
        <v>8124</v>
      </c>
      <c r="R83" s="24">
        <v>75971</v>
      </c>
    </row>
    <row r="84" spans="1:18" ht="15.75">
      <c r="A84" s="24" t="s">
        <v>59</v>
      </c>
      <c r="B84" s="24">
        <f t="shared" si="2"/>
        <v>256205000</v>
      </c>
      <c r="C84" s="30">
        <v>121318000</v>
      </c>
      <c r="D84" s="31">
        <v>83779000</v>
      </c>
      <c r="E84" s="31">
        <v>626000</v>
      </c>
      <c r="F84" s="31">
        <v>26737000</v>
      </c>
      <c r="G84" s="31">
        <v>1208000</v>
      </c>
      <c r="H84" s="26">
        <v>22537000</v>
      </c>
      <c r="J84" s="24" t="s">
        <v>59</v>
      </c>
      <c r="K84" s="24">
        <f t="shared" si="5"/>
        <v>256205000</v>
      </c>
      <c r="L84" s="24">
        <f t="shared" si="6"/>
        <v>237946000</v>
      </c>
      <c r="M84" s="24">
        <v>213640000</v>
      </c>
      <c r="N84" s="24">
        <v>3176000</v>
      </c>
      <c r="O84" s="24">
        <v>9160000</v>
      </c>
      <c r="P84" s="24">
        <v>3505000</v>
      </c>
      <c r="Q84" s="24">
        <v>8465000</v>
      </c>
      <c r="R84" s="24">
        <v>18259000</v>
      </c>
    </row>
    <row r="85" spans="1:18" ht="15.75">
      <c r="A85" s="24" t="s">
        <v>60</v>
      </c>
      <c r="B85" s="24">
        <f t="shared" si="2"/>
        <v>103790000</v>
      </c>
      <c r="C85" s="30">
        <v>40861000</v>
      </c>
      <c r="D85" s="31">
        <v>37334000</v>
      </c>
      <c r="E85" s="31">
        <v>4689000</v>
      </c>
      <c r="F85" s="31">
        <v>11969000</v>
      </c>
      <c r="G85" s="31">
        <v>0</v>
      </c>
      <c r="H85" s="26">
        <v>8937000</v>
      </c>
      <c r="J85" s="24" t="s">
        <v>60</v>
      </c>
      <c r="K85" s="24">
        <f t="shared" si="5"/>
        <v>103790000</v>
      </c>
      <c r="L85" s="24">
        <f t="shared" si="6"/>
        <v>84535000</v>
      </c>
      <c r="M85" s="24">
        <v>44764000</v>
      </c>
      <c r="N85" s="24">
        <v>15275000</v>
      </c>
      <c r="O85" s="24">
        <v>16952000</v>
      </c>
      <c r="P85" s="31">
        <v>0</v>
      </c>
      <c r="Q85" s="24">
        <v>7544000</v>
      </c>
      <c r="R85" s="24">
        <v>19255000</v>
      </c>
    </row>
    <row r="86" spans="1:18" ht="15.75">
      <c r="A86" s="24" t="s">
        <v>61</v>
      </c>
      <c r="B86" s="24">
        <f t="shared" si="2"/>
        <v>1565020</v>
      </c>
      <c r="C86" s="30">
        <v>21236</v>
      </c>
      <c r="D86" s="31">
        <v>618357</v>
      </c>
      <c r="E86" s="31">
        <v>58214</v>
      </c>
      <c r="F86" s="31">
        <v>788136</v>
      </c>
      <c r="G86" s="31">
        <v>14329</v>
      </c>
      <c r="H86" s="26">
        <v>64748</v>
      </c>
      <c r="J86" s="24" t="s">
        <v>61</v>
      </c>
      <c r="K86" s="24">
        <f t="shared" si="5"/>
        <v>1565020</v>
      </c>
      <c r="L86" s="24">
        <f t="shared" si="6"/>
        <v>1451344</v>
      </c>
      <c r="M86" s="24">
        <v>1153833</v>
      </c>
      <c r="N86" s="24">
        <v>126755</v>
      </c>
      <c r="O86" s="24">
        <v>130293</v>
      </c>
      <c r="P86" s="31">
        <v>0</v>
      </c>
      <c r="Q86" s="24">
        <v>40463</v>
      </c>
      <c r="R86" s="24">
        <v>113676</v>
      </c>
    </row>
    <row r="87" spans="1:18" ht="15.75">
      <c r="A87" s="24"/>
      <c r="B87" s="24"/>
      <c r="C87" s="30"/>
      <c r="D87" s="31"/>
      <c r="E87" s="31"/>
      <c r="F87" s="31"/>
      <c r="G87" s="31"/>
      <c r="H87" s="26"/>
      <c r="J87" s="24"/>
      <c r="K87" s="24"/>
      <c r="L87" s="24"/>
      <c r="M87" s="24"/>
      <c r="N87" s="24"/>
      <c r="O87" s="24"/>
      <c r="P87" s="24"/>
      <c r="Q87" s="24"/>
      <c r="R87" s="24"/>
    </row>
    <row r="88" spans="1:18" ht="15.75">
      <c r="A88" s="24" t="s">
        <v>62</v>
      </c>
      <c r="B88" s="24"/>
      <c r="C88" s="30"/>
      <c r="D88" s="31"/>
      <c r="E88" s="31"/>
      <c r="F88" s="31"/>
      <c r="G88" s="31"/>
      <c r="H88" s="26"/>
      <c r="J88" s="24" t="s">
        <v>62</v>
      </c>
      <c r="K88" s="24"/>
      <c r="L88" s="24"/>
      <c r="M88" s="24"/>
      <c r="N88" s="24"/>
      <c r="O88" s="24"/>
      <c r="P88" s="24"/>
      <c r="Q88" s="24"/>
      <c r="R88" s="24"/>
    </row>
    <row r="89" spans="1:18" ht="15.75">
      <c r="A89" s="24" t="s">
        <v>63</v>
      </c>
      <c r="B89" s="24">
        <f t="shared" si="2"/>
        <v>661168</v>
      </c>
      <c r="C89" s="30">
        <v>3441</v>
      </c>
      <c r="D89" s="58" t="s">
        <v>232</v>
      </c>
      <c r="E89" s="58" t="s">
        <v>232</v>
      </c>
      <c r="F89" s="58" t="s">
        <v>232</v>
      </c>
      <c r="G89" s="31">
        <v>46910</v>
      </c>
      <c r="H89" s="26">
        <v>610817</v>
      </c>
      <c r="J89" s="24" t="s">
        <v>63</v>
      </c>
      <c r="K89" s="24">
        <f aca="true" t="shared" si="7" ref="K89:K100">+L89+R89</f>
        <v>661168</v>
      </c>
      <c r="L89" s="24">
        <f aca="true" t="shared" si="8" ref="L89:L100">SUM(M89:Q89)</f>
        <v>10157</v>
      </c>
      <c r="M89" s="58" t="s">
        <v>232</v>
      </c>
      <c r="N89" s="58" t="s">
        <v>232</v>
      </c>
      <c r="O89" s="24">
        <v>2000</v>
      </c>
      <c r="P89" s="58" t="s">
        <v>232</v>
      </c>
      <c r="Q89" s="24">
        <v>8157</v>
      </c>
      <c r="R89" s="24">
        <v>651011</v>
      </c>
    </row>
    <row r="90" spans="1:18" ht="15.75">
      <c r="A90" s="24" t="s">
        <v>64</v>
      </c>
      <c r="B90" s="24">
        <f t="shared" si="2"/>
        <v>5135</v>
      </c>
      <c r="C90" s="30">
        <v>76</v>
      </c>
      <c r="D90" s="31">
        <v>5040</v>
      </c>
      <c r="E90" s="58" t="s">
        <v>232</v>
      </c>
      <c r="F90" s="58" t="s">
        <v>232</v>
      </c>
      <c r="G90" s="58" t="s">
        <v>232</v>
      </c>
      <c r="H90" s="26">
        <v>19</v>
      </c>
      <c r="J90" s="24" t="s">
        <v>64</v>
      </c>
      <c r="K90" s="24">
        <f>+R90</f>
        <v>5135</v>
      </c>
      <c r="L90" s="31">
        <v>0</v>
      </c>
      <c r="M90" s="58" t="s">
        <v>232</v>
      </c>
      <c r="N90" s="58" t="s">
        <v>232</v>
      </c>
      <c r="O90" s="58" t="s">
        <v>232</v>
      </c>
      <c r="P90" s="58" t="s">
        <v>232</v>
      </c>
      <c r="Q90" s="58" t="s">
        <v>232</v>
      </c>
      <c r="R90" s="24">
        <v>5135</v>
      </c>
    </row>
    <row r="91" spans="1:18" ht="15.75">
      <c r="A91" s="24" t="s">
        <v>65</v>
      </c>
      <c r="B91" s="24">
        <f t="shared" si="2"/>
        <v>6310</v>
      </c>
      <c r="C91" s="30">
        <v>1675</v>
      </c>
      <c r="D91" s="31">
        <v>1725</v>
      </c>
      <c r="E91" s="58" t="s">
        <v>232</v>
      </c>
      <c r="F91" s="58" t="s">
        <v>232</v>
      </c>
      <c r="G91" s="31">
        <v>588</v>
      </c>
      <c r="H91" s="26">
        <v>2322</v>
      </c>
      <c r="J91" s="24" t="s">
        <v>65</v>
      </c>
      <c r="K91" s="24">
        <f t="shared" si="7"/>
        <v>6310</v>
      </c>
      <c r="L91" s="24">
        <f t="shared" si="8"/>
        <v>1669</v>
      </c>
      <c r="M91" s="58" t="s">
        <v>232</v>
      </c>
      <c r="N91" s="58" t="s">
        <v>232</v>
      </c>
      <c r="O91" s="58" t="s">
        <v>232</v>
      </c>
      <c r="P91" s="58" t="s">
        <v>232</v>
      </c>
      <c r="Q91" s="24">
        <v>1669</v>
      </c>
      <c r="R91" s="24">
        <v>4641</v>
      </c>
    </row>
    <row r="92" spans="1:18" ht="15.75">
      <c r="A92" s="24" t="s">
        <v>66</v>
      </c>
      <c r="B92" s="24">
        <f t="shared" si="2"/>
        <v>16740</v>
      </c>
      <c r="C92" s="30">
        <v>4169</v>
      </c>
      <c r="D92" s="31">
        <v>0</v>
      </c>
      <c r="E92" s="58" t="s">
        <v>232</v>
      </c>
      <c r="F92" s="58" t="s">
        <v>232</v>
      </c>
      <c r="G92" s="31">
        <v>55</v>
      </c>
      <c r="H92" s="26">
        <v>12516</v>
      </c>
      <c r="J92" s="24" t="s">
        <v>66</v>
      </c>
      <c r="K92" s="24">
        <f t="shared" si="7"/>
        <v>16740</v>
      </c>
      <c r="L92" s="24">
        <f t="shared" si="8"/>
        <v>591</v>
      </c>
      <c r="M92" s="58" t="s">
        <v>232</v>
      </c>
      <c r="N92" s="58" t="s">
        <v>232</v>
      </c>
      <c r="O92" s="58" t="s">
        <v>232</v>
      </c>
      <c r="P92" s="58" t="s">
        <v>232</v>
      </c>
      <c r="Q92" s="24">
        <v>591</v>
      </c>
      <c r="R92" s="24">
        <v>16149</v>
      </c>
    </row>
    <row r="93" spans="1:18" ht="15.75">
      <c r="A93" s="24" t="s">
        <v>67</v>
      </c>
      <c r="B93" s="24">
        <f t="shared" si="2"/>
        <v>5521</v>
      </c>
      <c r="C93" s="30">
        <v>4390</v>
      </c>
      <c r="D93" s="58" t="s">
        <v>232</v>
      </c>
      <c r="E93" s="58" t="s">
        <v>232</v>
      </c>
      <c r="F93" s="58" t="s">
        <v>232</v>
      </c>
      <c r="G93" s="31">
        <v>38</v>
      </c>
      <c r="H93" s="26">
        <v>1093</v>
      </c>
      <c r="J93" s="24" t="s">
        <v>67</v>
      </c>
      <c r="K93" s="24">
        <f t="shared" si="7"/>
        <v>5521</v>
      </c>
      <c r="L93" s="24">
        <f t="shared" si="8"/>
        <v>1484</v>
      </c>
      <c r="M93" s="58" t="s">
        <v>232</v>
      </c>
      <c r="N93" s="58" t="s">
        <v>232</v>
      </c>
      <c r="O93" s="58" t="s">
        <v>232</v>
      </c>
      <c r="P93" s="58" t="s">
        <v>232</v>
      </c>
      <c r="Q93" s="24">
        <v>1484</v>
      </c>
      <c r="R93" s="24">
        <v>4037</v>
      </c>
    </row>
    <row r="94" spans="1:18" ht="15.75">
      <c r="A94" s="24" t="s">
        <v>68</v>
      </c>
      <c r="B94" s="24">
        <f t="shared" si="2"/>
        <v>5761</v>
      </c>
      <c r="C94" s="30">
        <v>158</v>
      </c>
      <c r="D94" s="31">
        <v>3103</v>
      </c>
      <c r="E94" s="58" t="s">
        <v>232</v>
      </c>
      <c r="F94" s="58" t="s">
        <v>232</v>
      </c>
      <c r="G94" s="31">
        <v>1907</v>
      </c>
      <c r="H94" s="26">
        <v>593</v>
      </c>
      <c r="J94" s="24" t="s">
        <v>68</v>
      </c>
      <c r="K94" s="24">
        <f t="shared" si="7"/>
        <v>5761</v>
      </c>
      <c r="L94" s="24">
        <f t="shared" si="8"/>
        <v>1976</v>
      </c>
      <c r="M94" s="58" t="s">
        <v>232</v>
      </c>
      <c r="N94" s="58" t="s">
        <v>232</v>
      </c>
      <c r="O94" s="24">
        <v>652</v>
      </c>
      <c r="P94" s="58" t="s">
        <v>232</v>
      </c>
      <c r="Q94" s="24">
        <v>1324</v>
      </c>
      <c r="R94" s="24">
        <v>3785</v>
      </c>
    </row>
    <row r="95" spans="1:18" ht="15.75">
      <c r="A95" s="24" t="s">
        <v>69</v>
      </c>
      <c r="B95" s="24">
        <f t="shared" si="2"/>
        <v>16446</v>
      </c>
      <c r="C95" s="30">
        <v>1</v>
      </c>
      <c r="D95" s="31">
        <v>13617</v>
      </c>
      <c r="E95" s="58" t="s">
        <v>232</v>
      </c>
      <c r="F95" s="58" t="s">
        <v>232</v>
      </c>
      <c r="G95" s="58" t="s">
        <v>232</v>
      </c>
      <c r="H95" s="26">
        <v>2828</v>
      </c>
      <c r="J95" s="24" t="s">
        <v>69</v>
      </c>
      <c r="K95" s="24">
        <f t="shared" si="7"/>
        <v>16446</v>
      </c>
      <c r="L95" s="24">
        <f t="shared" si="8"/>
        <v>2870</v>
      </c>
      <c r="M95" s="58" t="s">
        <v>232</v>
      </c>
      <c r="N95" s="58" t="s">
        <v>232</v>
      </c>
      <c r="O95" s="58" t="s">
        <v>232</v>
      </c>
      <c r="P95" s="58" t="s">
        <v>232</v>
      </c>
      <c r="Q95" s="24">
        <v>2870</v>
      </c>
      <c r="R95" s="24">
        <v>13576</v>
      </c>
    </row>
    <row r="96" spans="1:18" ht="15.75">
      <c r="A96" s="24" t="s">
        <v>222</v>
      </c>
      <c r="B96" s="24">
        <f t="shared" si="2"/>
        <v>8034</v>
      </c>
      <c r="C96" s="58" t="s">
        <v>232</v>
      </c>
      <c r="D96" s="31">
        <v>6031</v>
      </c>
      <c r="E96" s="58" t="s">
        <v>232</v>
      </c>
      <c r="F96" s="58" t="s">
        <v>232</v>
      </c>
      <c r="G96" s="58" t="s">
        <v>232</v>
      </c>
      <c r="H96" s="26">
        <v>2003</v>
      </c>
      <c r="J96" s="24" t="s">
        <v>222</v>
      </c>
      <c r="K96" s="24">
        <f t="shared" si="7"/>
        <v>8034</v>
      </c>
      <c r="L96" s="24">
        <f t="shared" si="8"/>
        <v>1217</v>
      </c>
      <c r="M96" s="58" t="s">
        <v>232</v>
      </c>
      <c r="N96" s="58" t="s">
        <v>232</v>
      </c>
      <c r="O96" s="58" t="s">
        <v>232</v>
      </c>
      <c r="P96" s="58" t="s">
        <v>232</v>
      </c>
      <c r="Q96" s="24">
        <v>1217</v>
      </c>
      <c r="R96" s="24">
        <v>6817</v>
      </c>
    </row>
    <row r="97" spans="1:18" ht="15.75">
      <c r="A97" s="24" t="s">
        <v>223</v>
      </c>
      <c r="B97" s="24">
        <f t="shared" si="2"/>
        <v>17455</v>
      </c>
      <c r="C97" s="30">
        <v>9922</v>
      </c>
      <c r="D97" s="31">
        <v>7262</v>
      </c>
      <c r="E97" s="58" t="s">
        <v>232</v>
      </c>
      <c r="F97" s="58" t="s">
        <v>232</v>
      </c>
      <c r="G97" s="58" t="s">
        <v>232</v>
      </c>
      <c r="H97" s="26">
        <v>271</v>
      </c>
      <c r="J97" s="24" t="s">
        <v>223</v>
      </c>
      <c r="K97" s="24">
        <f t="shared" si="7"/>
        <v>17455</v>
      </c>
      <c r="L97" s="24">
        <f t="shared" si="8"/>
        <v>1925</v>
      </c>
      <c r="M97" s="58" t="s">
        <v>232</v>
      </c>
      <c r="N97" s="58" t="s">
        <v>232</v>
      </c>
      <c r="O97" s="58" t="s">
        <v>232</v>
      </c>
      <c r="P97" s="58" t="s">
        <v>232</v>
      </c>
      <c r="Q97" s="24">
        <v>1925</v>
      </c>
      <c r="R97" s="24">
        <v>15530</v>
      </c>
    </row>
    <row r="98" spans="1:18" ht="15.75">
      <c r="A98" s="24" t="s">
        <v>70</v>
      </c>
      <c r="B98" s="24">
        <f t="shared" si="2"/>
        <v>3599548</v>
      </c>
      <c r="C98" s="30">
        <v>2881832</v>
      </c>
      <c r="D98" s="31">
        <v>205302</v>
      </c>
      <c r="E98" s="31">
        <v>185284</v>
      </c>
      <c r="F98" s="58" t="s">
        <v>232</v>
      </c>
      <c r="G98" s="31">
        <v>116306</v>
      </c>
      <c r="H98" s="26">
        <v>210824</v>
      </c>
      <c r="J98" s="24" t="s">
        <v>70</v>
      </c>
      <c r="K98" s="24">
        <f t="shared" si="7"/>
        <v>3599548</v>
      </c>
      <c r="L98" s="24">
        <f t="shared" si="8"/>
        <v>3289031</v>
      </c>
      <c r="M98" s="58" t="s">
        <v>232</v>
      </c>
      <c r="N98" s="58" t="s">
        <v>232</v>
      </c>
      <c r="O98" s="24">
        <v>336448</v>
      </c>
      <c r="P98" s="58" t="s">
        <v>232</v>
      </c>
      <c r="Q98" s="24">
        <v>2952583</v>
      </c>
      <c r="R98" s="24">
        <v>310517</v>
      </c>
    </row>
    <row r="99" spans="1:18" ht="15.75">
      <c r="A99" s="24" t="s">
        <v>224</v>
      </c>
      <c r="B99" s="24">
        <f t="shared" si="2"/>
        <v>8850</v>
      </c>
      <c r="C99" s="30">
        <v>208</v>
      </c>
      <c r="D99" s="31">
        <v>5871</v>
      </c>
      <c r="E99" s="58" t="s">
        <v>232</v>
      </c>
      <c r="F99" s="58" t="s">
        <v>232</v>
      </c>
      <c r="G99" s="31">
        <v>2028</v>
      </c>
      <c r="H99" s="26">
        <v>743</v>
      </c>
      <c r="J99" s="24" t="s">
        <v>224</v>
      </c>
      <c r="K99" s="24">
        <f t="shared" si="7"/>
        <v>8850</v>
      </c>
      <c r="L99" s="24">
        <f t="shared" si="8"/>
        <v>1789</v>
      </c>
      <c r="M99" s="58" t="s">
        <v>232</v>
      </c>
      <c r="N99" s="58" t="s">
        <v>232</v>
      </c>
      <c r="O99" s="58" t="s">
        <v>232</v>
      </c>
      <c r="P99" s="58" t="s">
        <v>232</v>
      </c>
      <c r="Q99" s="24">
        <v>1789</v>
      </c>
      <c r="R99" s="24">
        <v>7061</v>
      </c>
    </row>
    <row r="100" spans="1:18" ht="15.75">
      <c r="A100" s="24" t="s">
        <v>71</v>
      </c>
      <c r="B100" s="24">
        <f t="shared" si="2"/>
        <v>34936</v>
      </c>
      <c r="C100" s="30">
        <v>26518</v>
      </c>
      <c r="D100" s="58" t="s">
        <v>232</v>
      </c>
      <c r="E100" s="58" t="s">
        <v>232</v>
      </c>
      <c r="F100" s="58" t="s">
        <v>232</v>
      </c>
      <c r="G100" s="31">
        <v>54</v>
      </c>
      <c r="H100" s="26">
        <v>8364</v>
      </c>
      <c r="J100" s="24" t="s">
        <v>71</v>
      </c>
      <c r="K100" s="24">
        <f t="shared" si="7"/>
        <v>34936</v>
      </c>
      <c r="L100" s="24">
        <f t="shared" si="8"/>
        <v>15730</v>
      </c>
      <c r="M100" s="58" t="s">
        <v>232</v>
      </c>
      <c r="N100" s="58" t="s">
        <v>232</v>
      </c>
      <c r="O100" s="58" t="s">
        <v>232</v>
      </c>
      <c r="P100" s="58" t="s">
        <v>232</v>
      </c>
      <c r="Q100" s="24">
        <v>15730</v>
      </c>
      <c r="R100" s="24">
        <v>19206</v>
      </c>
    </row>
    <row r="101" spans="1:18" ht="15.75">
      <c r="A101" s="24"/>
      <c r="B101" s="24"/>
      <c r="C101" s="30"/>
      <c r="D101" s="30"/>
      <c r="E101" s="31"/>
      <c r="F101" s="31"/>
      <c r="G101" s="31"/>
      <c r="H101" s="26"/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1:18" ht="15.75">
      <c r="A102" s="24" t="s">
        <v>72</v>
      </c>
      <c r="B102" s="24"/>
      <c r="C102" s="30"/>
      <c r="D102" s="30"/>
      <c r="E102" s="26"/>
      <c r="F102" s="26"/>
      <c r="G102" s="26"/>
      <c r="H102" s="26"/>
      <c r="J102" s="24" t="s">
        <v>72</v>
      </c>
      <c r="K102" s="24"/>
      <c r="L102" s="24"/>
      <c r="M102" s="24"/>
      <c r="N102" s="24"/>
      <c r="O102" s="24"/>
      <c r="P102" s="24"/>
      <c r="Q102" s="24"/>
      <c r="R102" s="24"/>
    </row>
    <row r="103" spans="1:18" ht="15.75">
      <c r="A103" s="24" t="s">
        <v>73</v>
      </c>
      <c r="B103" s="24">
        <f t="shared" si="2"/>
        <v>6135665</v>
      </c>
      <c r="C103" s="30">
        <v>2698863</v>
      </c>
      <c r="D103" s="30">
        <v>1178719</v>
      </c>
      <c r="E103" s="58" t="s">
        <v>232</v>
      </c>
      <c r="F103" s="26">
        <v>1920510</v>
      </c>
      <c r="G103" s="26">
        <v>30922</v>
      </c>
      <c r="H103" s="26">
        <v>306651</v>
      </c>
      <c r="J103" s="24" t="s">
        <v>73</v>
      </c>
      <c r="K103" s="24">
        <f>+L103+R103</f>
        <v>6135665</v>
      </c>
      <c r="L103" s="24">
        <f>SUM(M103:Q103)</f>
        <v>5521920</v>
      </c>
      <c r="M103" s="24">
        <v>4730459</v>
      </c>
      <c r="N103" s="58" t="s">
        <v>232</v>
      </c>
      <c r="O103" s="24">
        <v>377863</v>
      </c>
      <c r="P103" s="24">
        <v>614</v>
      </c>
      <c r="Q103" s="24">
        <v>412984</v>
      </c>
      <c r="R103" s="24">
        <v>613745</v>
      </c>
    </row>
    <row r="104" spans="1:18" ht="15.75">
      <c r="A104" s="52"/>
      <c r="B104" s="52"/>
      <c r="C104" s="52"/>
      <c r="D104" s="52"/>
      <c r="E104" s="52"/>
      <c r="F104" s="52"/>
      <c r="G104" s="52"/>
      <c r="H104" s="52"/>
      <c r="J104" s="59"/>
      <c r="K104" s="60"/>
      <c r="L104" s="60"/>
      <c r="M104" s="60"/>
      <c r="N104" s="60"/>
      <c r="O104" s="60"/>
      <c r="P104" s="60"/>
      <c r="Q104" s="60"/>
      <c r="R104" s="60"/>
    </row>
    <row r="105" spans="1:18" ht="15.75">
      <c r="A105" s="61" t="s">
        <v>233</v>
      </c>
      <c r="J105" s="61"/>
      <c r="K105" s="24"/>
      <c r="L105" s="24"/>
      <c r="M105" s="24"/>
      <c r="N105" s="24"/>
      <c r="O105" s="24"/>
      <c r="P105" s="24"/>
      <c r="Q105" s="24"/>
      <c r="R105" s="24"/>
    </row>
    <row r="106" spans="1:18" ht="15.75">
      <c r="A106" s="61"/>
      <c r="J106" s="61"/>
      <c r="K106" s="24"/>
      <c r="L106" s="24"/>
      <c r="M106" s="24"/>
      <c r="N106" s="24"/>
      <c r="O106" s="24"/>
      <c r="P106" s="24"/>
      <c r="Q106" s="24"/>
      <c r="R106" s="24"/>
    </row>
    <row r="107" spans="1:18" ht="15.75">
      <c r="A107" s="61" t="s">
        <v>76</v>
      </c>
      <c r="K107" s="24"/>
      <c r="L107" s="24"/>
      <c r="M107" s="24"/>
      <c r="N107" s="24"/>
      <c r="O107" s="24"/>
      <c r="P107" s="24"/>
      <c r="Q107" s="24"/>
      <c r="R107" s="24"/>
    </row>
    <row r="108" spans="1:18" ht="15.75">
      <c r="A108" s="61" t="s">
        <v>77</v>
      </c>
      <c r="K108" s="24"/>
      <c r="L108" s="24"/>
      <c r="M108" s="24"/>
      <c r="N108" s="24"/>
      <c r="O108" s="24"/>
      <c r="P108" s="24"/>
      <c r="Q108" s="24"/>
      <c r="R108" s="24"/>
    </row>
    <row r="109" spans="1:18" ht="15.75">
      <c r="A109" s="24"/>
      <c r="K109" s="24"/>
      <c r="L109" s="24"/>
      <c r="M109" s="24"/>
      <c r="N109" s="24"/>
      <c r="O109" s="24"/>
      <c r="P109" s="24"/>
      <c r="Q109" s="24"/>
      <c r="R109" s="24"/>
    </row>
    <row r="110" spans="1:18" ht="36" customHeight="1">
      <c r="A110" s="80" t="s">
        <v>286</v>
      </c>
      <c r="B110" s="80"/>
      <c r="C110" s="80"/>
      <c r="D110" s="80"/>
      <c r="E110" s="80"/>
      <c r="F110" s="80"/>
      <c r="G110" s="80"/>
      <c r="H110" s="80"/>
      <c r="K110" s="24"/>
      <c r="L110" s="24"/>
      <c r="M110" s="24"/>
      <c r="N110" s="24"/>
      <c r="O110" s="24"/>
      <c r="P110" s="24"/>
      <c r="Q110" s="24"/>
      <c r="R110" s="24"/>
    </row>
    <row r="111" spans="1:18" ht="15.75">
      <c r="A111" s="24"/>
      <c r="K111" s="24"/>
      <c r="L111" s="24"/>
      <c r="M111" s="24"/>
      <c r="N111" s="24"/>
      <c r="O111" s="24"/>
      <c r="P111" s="24"/>
      <c r="Q111" s="24"/>
      <c r="R111" s="24"/>
    </row>
    <row r="112" spans="1:18" ht="15.75">
      <c r="A112" s="24"/>
      <c r="K112" s="24"/>
      <c r="L112" s="24"/>
      <c r="M112" s="24"/>
      <c r="N112" s="24"/>
      <c r="O112" s="24"/>
      <c r="P112" s="24"/>
      <c r="Q112" s="24"/>
      <c r="R112" s="24"/>
    </row>
    <row r="113" spans="1:18" ht="15.75">
      <c r="A113" s="24"/>
      <c r="K113" s="24"/>
      <c r="L113" s="24"/>
      <c r="M113" s="24"/>
      <c r="N113" s="24"/>
      <c r="O113" s="24"/>
      <c r="P113" s="24"/>
      <c r="Q113" s="24"/>
      <c r="R113" s="24"/>
    </row>
    <row r="114" spans="11:18" ht="15.75">
      <c r="K114" s="24"/>
      <c r="L114" s="24"/>
      <c r="M114" s="24"/>
      <c r="N114" s="24"/>
      <c r="O114" s="24"/>
      <c r="P114" s="24"/>
      <c r="Q114" s="24"/>
      <c r="R114" s="24"/>
    </row>
    <row r="115" spans="11:18" ht="15.75">
      <c r="K115" s="24"/>
      <c r="L115" s="24"/>
      <c r="M115" s="24"/>
      <c r="N115" s="24"/>
      <c r="O115" s="24"/>
      <c r="P115" s="24"/>
      <c r="Q115" s="24"/>
      <c r="R115" s="24"/>
    </row>
    <row r="116" spans="10:18" ht="15.75"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10:18" ht="15.75"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10:18" ht="15.75">
      <c r="J118" s="24"/>
      <c r="K118" s="24"/>
      <c r="L118" s="24"/>
      <c r="M118" s="24"/>
      <c r="N118" s="24"/>
      <c r="O118" s="24"/>
      <c r="P118" s="24"/>
      <c r="Q118" s="24"/>
      <c r="R118" s="24"/>
    </row>
  </sheetData>
  <sheetProtection/>
  <mergeCells count="4">
    <mergeCell ref="B5:H5"/>
    <mergeCell ref="J5:R5"/>
    <mergeCell ref="L6:Q6"/>
    <mergeCell ref="A110:H110"/>
  </mergeCells>
  <hyperlinks>
    <hyperlink ref="A110:H110" r:id="rId1" display="SOURCE: New York State Department of Financial Services, 2011 Department of Financial Services Annual Report; https://www.dfs.ny.gov/reports_and_publications/dfs_annual_reports (last viewed January 23, 2013)."/>
  </hyperlinks>
  <printOptions/>
  <pageMargins left="0.7" right="0.7" top="0.75" bottom="0.75" header="0.3" footer="0.3"/>
  <pageSetup horizontalDpi="1200" verticalDpi="1200" orientation="landscape" scale="65" r:id="rId2"/>
  <colBreaks count="1" manualBreakCount="1">
    <brk id="8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2020-09-02T15:02:02Z</cp:lastPrinted>
  <dcterms:created xsi:type="dcterms:W3CDTF">1999-08-13T14:35:53Z</dcterms:created>
  <dcterms:modified xsi:type="dcterms:W3CDTF">2022-02-28T19:03:53Z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