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12" sheetId="1" r:id="rId1"/>
  </sheets>
  <definedNames>
    <definedName name="_xlnm.Print_Area" localSheetId="0">'f-12'!$A$1:$O$53</definedName>
    <definedName name="_xlnm.Print_Titles" localSheetId="0">'f-12'!$A:$A</definedName>
  </definedNames>
  <calcPr fullCalcOnLoad="1"/>
</workbook>
</file>

<file path=xl/sharedStrings.xml><?xml version="1.0" encoding="utf-8"?>
<sst xmlns="http://schemas.openxmlformats.org/spreadsheetml/2006/main" count="40" uniqueCount="40">
  <si>
    <t>Full Value</t>
  </si>
  <si>
    <t>Summary of County Finances</t>
  </si>
  <si>
    <t>Population — Census Estimates</t>
  </si>
  <si>
    <t xml:space="preserve">  Local Revenues</t>
  </si>
  <si>
    <t xml:space="preserve">    Real Property Taxes and Assessments</t>
  </si>
  <si>
    <t xml:space="preserve">    Other Real Property Tax Items</t>
  </si>
  <si>
    <t xml:space="preserve">    Sales and Use Tax</t>
  </si>
  <si>
    <t xml:space="preserve">    Charges for Services</t>
  </si>
  <si>
    <t xml:space="preserve">    Charges to Other Governments</t>
  </si>
  <si>
    <t xml:space="preserve">    Use and Sale of Property</t>
  </si>
  <si>
    <t xml:space="preserve">    Other Local Revenues</t>
  </si>
  <si>
    <t xml:space="preserve">    State Aid</t>
  </si>
  <si>
    <t xml:space="preserve">    Federal Aid</t>
  </si>
  <si>
    <t xml:space="preserve">  State and Federal Revenues</t>
  </si>
  <si>
    <t>Expenditures</t>
  </si>
  <si>
    <t xml:space="preserve">  Current Operations</t>
  </si>
  <si>
    <t xml:space="preserve">    Personal Services</t>
  </si>
  <si>
    <t xml:space="preserve">    Employee Benefits</t>
  </si>
  <si>
    <t xml:space="preserve">    Contractual</t>
  </si>
  <si>
    <t xml:space="preserve">  Equipment and Capital Outlay</t>
  </si>
  <si>
    <t xml:space="preserve">  Debt Service</t>
  </si>
  <si>
    <t xml:space="preserve">    Principal</t>
  </si>
  <si>
    <t xml:space="preserve">    Interest</t>
  </si>
  <si>
    <t>Revenues</t>
  </si>
  <si>
    <t xml:space="preserve">    Other Nonproperty Taxes</t>
  </si>
  <si>
    <t xml:space="preserve">  Proceeds of Debt</t>
  </si>
  <si>
    <t xml:space="preserve">  Other Sources</t>
  </si>
  <si>
    <t xml:space="preserve">  Interfund Transfer</t>
  </si>
  <si>
    <t>2013</t>
  </si>
  <si>
    <t>Total Debt Outstanding at End of Fiscal Year</t>
  </si>
  <si>
    <t>2012</t>
  </si>
  <si>
    <t>2011</t>
  </si>
  <si>
    <t>2010</t>
  </si>
  <si>
    <t>2009</t>
  </si>
  <si>
    <t>NOTE: This table includes financial data for counties. The source of the data is the annual financial reports that local governments are required to file with the Office of the State Comptroller (OSC) every year. Please note that state and local policy changes (e.g., changes to a local fiscal year, privatization of county healthcare facilities, tobacco securitization) and changes to financial reporting requirements (e.g., county sales tax) may affect trend lines. Additional detail is available at www.osc.state.ny.us/localgov/datanstat/index.htm.</t>
  </si>
  <si>
    <t>SOURCE:  New York State Office of the State Comptroller, https://www.osc.state.ny.us/localgov/datanstat/findata/index_choice.htm (last viewed November 14, 2019).</t>
  </si>
  <si>
    <t>NA</t>
  </si>
  <si>
    <t>Total Revenues and Other Sources</t>
  </si>
  <si>
    <t>Total Expenditures and Other Sources</t>
  </si>
  <si>
    <t>New York State — Fiscal Years Ended in 2005-18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</si>
</sst>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_);[Red]\(&quot;$&quot;#,##0.0\)"/>
    <numFmt numFmtId="170" formatCode="&quot;$&quot;#,##0"/>
    <numFmt numFmtId="171" formatCode="[$-409]dddd\,\ mmmm\ d\,\ yyyy"/>
    <numFmt numFmtId="172" formatCode="[$-409]h:mm:ss\ AM/PM"/>
    <numFmt numFmtId="173" formatCode="&quot;$&quot;#,##0.00"/>
    <numFmt numFmtId="174" formatCode="&quot;$&quot;#,##0.0"/>
  </numFmts>
  <fonts count="44">
    <font>
      <sz val="12"/>
      <name val="Times New Roman"/>
      <family val="0"/>
    </font>
    <font>
      <sz val="11"/>
      <name val="Arial"/>
      <family val="2"/>
    </font>
    <font>
      <b/>
      <sz val="16"/>
      <name val="Arial"/>
      <family val="2"/>
    </font>
    <font>
      <b/>
      <sz val="11"/>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u val="single"/>
      <sz val="12"/>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Alignment="1">
      <alignment/>
    </xf>
    <xf numFmtId="3" fontId="42" fillId="0" borderId="0" xfId="42" applyNumberFormat="1" applyFont="1" applyAlignment="1">
      <alignment/>
    </xf>
    <xf numFmtId="0" fontId="1" fillId="0" borderId="0" xfId="0" applyFont="1" applyAlignment="1">
      <alignment/>
    </xf>
    <xf numFmtId="0" fontId="3" fillId="0" borderId="0" xfId="0" applyFont="1" applyFill="1" applyAlignment="1">
      <alignment readingOrder="1"/>
    </xf>
    <xf numFmtId="0" fontId="3" fillId="0" borderId="0" xfId="0" applyFont="1" applyFill="1" applyAlignment="1">
      <alignment horizontal="left" readingOrder="1"/>
    </xf>
    <xf numFmtId="0" fontId="1" fillId="0" borderId="10" xfId="0" applyFont="1" applyFill="1" applyBorder="1" applyAlignment="1">
      <alignment/>
    </xf>
    <xf numFmtId="0" fontId="1" fillId="0" borderId="10" xfId="0" applyFont="1" applyBorder="1" applyAlignment="1">
      <alignment/>
    </xf>
    <xf numFmtId="0" fontId="1" fillId="0" borderId="0" xfId="0" applyFont="1" applyFill="1" applyAlignment="1">
      <alignment/>
    </xf>
    <xf numFmtId="0" fontId="1" fillId="0" borderId="0" xfId="0" applyFont="1" applyFill="1" applyAlignment="1">
      <alignment horizontal="left" readingOrder="1"/>
    </xf>
    <xf numFmtId="3" fontId="43" fillId="0" borderId="0" xfId="0" applyNumberFormat="1" applyFont="1" applyFill="1" applyAlignment="1">
      <alignment horizontal="right" wrapText="1" readingOrder="1"/>
    </xf>
    <xf numFmtId="170" fontId="1" fillId="0" borderId="0" xfId="0" applyNumberFormat="1" applyFont="1" applyFill="1" applyBorder="1" applyAlignment="1" quotePrefix="1">
      <alignment horizontal="right" readingOrder="1"/>
    </xf>
    <xf numFmtId="170" fontId="1" fillId="0" borderId="0" xfId="0" applyNumberFormat="1" applyFont="1" applyFill="1" applyAlignment="1" quotePrefix="1">
      <alignment horizontal="right" readingOrder="1"/>
    </xf>
    <xf numFmtId="170" fontId="1" fillId="0" borderId="0" xfId="0" applyNumberFormat="1" applyFont="1" applyFill="1" applyAlignment="1" quotePrefix="1">
      <alignment readingOrder="1"/>
    </xf>
    <xf numFmtId="170" fontId="43" fillId="0" borderId="0" xfId="0" applyNumberFormat="1" applyFont="1" applyFill="1" applyAlignment="1">
      <alignment horizontal="right" wrapText="1" readingOrder="1"/>
    </xf>
    <xf numFmtId="170" fontId="1" fillId="0" borderId="0" xfId="0" applyNumberFormat="1" applyFont="1" applyFill="1" applyAlignment="1">
      <alignment readingOrder="1"/>
    </xf>
    <xf numFmtId="170" fontId="1" fillId="0" borderId="0" xfId="0" applyNumberFormat="1" applyFont="1" applyAlignment="1">
      <alignment readingOrder="1"/>
    </xf>
    <xf numFmtId="170" fontId="1" fillId="0" borderId="0" xfId="0" applyNumberFormat="1" applyFont="1" applyFill="1" applyAlignment="1">
      <alignment/>
    </xf>
    <xf numFmtId="170" fontId="1" fillId="0" borderId="0" xfId="0" applyNumberFormat="1" applyFont="1" applyAlignment="1">
      <alignment/>
    </xf>
    <xf numFmtId="170" fontId="43" fillId="0" borderId="0" xfId="0" applyNumberFormat="1" applyFont="1" applyFill="1" applyAlignment="1" quotePrefix="1">
      <alignment horizontal="right" wrapText="1" readingOrder="1"/>
    </xf>
    <xf numFmtId="170" fontId="1" fillId="0" borderId="0" xfId="0" applyNumberFormat="1" applyFont="1" applyAlignment="1">
      <alignment/>
    </xf>
    <xf numFmtId="0" fontId="1" fillId="0" borderId="0" xfId="0" applyFont="1" applyFill="1" applyBorder="1" applyAlignment="1">
      <alignment horizontal="left" readingOrder="1"/>
    </xf>
    <xf numFmtId="0" fontId="4" fillId="0" borderId="10" xfId="0" applyFont="1" applyFill="1" applyBorder="1" applyAlignment="1" quotePrefix="1">
      <alignment/>
    </xf>
    <xf numFmtId="0" fontId="4" fillId="0" borderId="10" xfId="0" applyFont="1" applyFill="1" applyBorder="1" applyAlignment="1" quotePrefix="1">
      <alignment horizontal="right"/>
    </xf>
    <xf numFmtId="0" fontId="1" fillId="0" borderId="0" xfId="0" applyFont="1" applyFill="1" applyBorder="1" applyAlignment="1">
      <alignment/>
    </xf>
    <xf numFmtId="0" fontId="1" fillId="0" borderId="0" xfId="0" applyNumberFormat="1" applyFont="1" applyFill="1" applyAlignment="1" quotePrefix="1">
      <alignment horizontal="left"/>
    </xf>
    <xf numFmtId="170" fontId="42" fillId="0" borderId="0" xfId="42" applyNumberFormat="1" applyFont="1" applyAlignment="1">
      <alignment/>
    </xf>
    <xf numFmtId="0" fontId="2" fillId="0" borderId="0" xfId="0" applyFont="1" applyFill="1" applyAlignment="1">
      <alignment readingOrder="1"/>
    </xf>
    <xf numFmtId="0" fontId="2" fillId="0" borderId="0" xfId="0" applyFont="1" applyFill="1" applyAlignment="1">
      <alignment horizontal="left" readingOrder="1"/>
    </xf>
    <xf numFmtId="3" fontId="42" fillId="0" borderId="0" xfId="56" applyNumberFormat="1" applyFont="1" applyFill="1" applyBorder="1">
      <alignment/>
      <protection/>
    </xf>
    <xf numFmtId="170" fontId="42" fillId="0" borderId="0" xfId="56" applyNumberFormat="1" applyFont="1" applyFill="1" applyBorder="1">
      <alignment/>
      <protection/>
    </xf>
    <xf numFmtId="170" fontId="42" fillId="0" borderId="0" xfId="0" applyNumberFormat="1" applyFont="1" applyFill="1" applyBorder="1" applyAlignment="1">
      <alignment/>
    </xf>
    <xf numFmtId="170" fontId="42" fillId="0" borderId="0" xfId="0" applyNumberFormat="1" applyFont="1" applyFill="1" applyBorder="1" applyAlignment="1">
      <alignment/>
    </xf>
    <xf numFmtId="0" fontId="1" fillId="0" borderId="11" xfId="0" applyFont="1" applyBorder="1" applyAlignment="1">
      <alignment/>
    </xf>
    <xf numFmtId="0" fontId="1" fillId="0" borderId="11" xfId="0" applyFont="1" applyFill="1" applyBorder="1" applyAlignment="1">
      <alignment horizontal="right" readingOrder="1"/>
    </xf>
    <xf numFmtId="0" fontId="1" fillId="0" borderId="11" xfId="0" applyFont="1" applyFill="1" applyBorder="1" applyAlignment="1" quotePrefix="1">
      <alignment horizontal="right" readingOrder="1"/>
    </xf>
    <xf numFmtId="3" fontId="42" fillId="0" borderId="0" xfId="42" applyNumberFormat="1" applyFont="1" applyFill="1" applyBorder="1" applyAlignment="1">
      <alignment/>
    </xf>
    <xf numFmtId="3" fontId="42" fillId="0" borderId="0" xfId="0" applyNumberFormat="1" applyFont="1" applyAlignment="1">
      <alignment/>
    </xf>
    <xf numFmtId="170" fontId="42" fillId="0" borderId="0" xfId="0" applyNumberFormat="1" applyFont="1" applyAlignment="1">
      <alignment/>
    </xf>
    <xf numFmtId="0" fontId="0" fillId="0" borderId="10" xfId="0" applyBorder="1" applyAlignment="1">
      <alignment/>
    </xf>
    <xf numFmtId="170" fontId="43" fillId="0" borderId="0" xfId="0" applyNumberFormat="1" applyFont="1" applyFill="1" applyAlignment="1">
      <alignment horizontal="right" readingOrder="1"/>
    </xf>
    <xf numFmtId="0" fontId="1" fillId="0" borderId="0" xfId="0" applyFont="1" applyAlignment="1">
      <alignment horizontal="right"/>
    </xf>
    <xf numFmtId="0" fontId="1" fillId="0" borderId="0" xfId="0" applyFont="1" applyFill="1" applyAlignment="1">
      <alignment horizontal="left" indent="1" readingOrder="1"/>
    </xf>
    <xf numFmtId="3" fontId="43" fillId="0" borderId="0" xfId="0" applyNumberFormat="1" applyFont="1" applyFill="1" applyAlignment="1">
      <alignment horizontal="right" readingOrder="1"/>
    </xf>
    <xf numFmtId="0" fontId="1" fillId="0" borderId="0" xfId="0" applyFont="1" applyFill="1" applyBorder="1" applyAlignment="1">
      <alignment wrapText="1" readingOrder="1"/>
    </xf>
    <xf numFmtId="0" fontId="1" fillId="0" borderId="0" xfId="0" applyFont="1" applyFill="1" applyBorder="1" applyAlignment="1">
      <alignment horizontal="left" wrapText="1" readingOrder="1"/>
    </xf>
    <xf numFmtId="0" fontId="34" fillId="0" borderId="0" xfId="52" applyNumberFormat="1" applyFill="1" applyAlignment="1" quotePrefix="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c.state.ny.us/localgov/datanstat/findata/index_choice.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1"/>
  <sheetViews>
    <sheetView tabSelected="1" zoomScalePageLayoutView="0" workbookViewId="0" topLeftCell="A1">
      <selection activeCell="A1" sqref="A1"/>
    </sheetView>
  </sheetViews>
  <sheetFormatPr defaultColWidth="18.625" defaultRowHeight="15.75"/>
  <cols>
    <col min="1" max="1" width="38.625" style="0" customWidth="1"/>
    <col min="2" max="5" width="18.625" style="0" customWidth="1"/>
  </cols>
  <sheetData>
    <row r="1" spans="1:11" ht="20.25">
      <c r="A1" s="26" t="s">
        <v>1</v>
      </c>
      <c r="C1" s="26"/>
      <c r="D1" s="26"/>
      <c r="E1" s="26"/>
      <c r="F1" s="3"/>
      <c r="G1" s="3"/>
      <c r="H1" s="3"/>
      <c r="I1" s="3"/>
      <c r="J1" s="3"/>
      <c r="K1" s="3"/>
    </row>
    <row r="2" spans="1:11" ht="20.25">
      <c r="A2" s="27" t="s">
        <v>39</v>
      </c>
      <c r="C2" s="27"/>
      <c r="D2" s="27"/>
      <c r="E2" s="27"/>
      <c r="F2" s="4"/>
      <c r="G2" s="4"/>
      <c r="H2" s="4"/>
      <c r="I2" s="4"/>
      <c r="J2" s="4"/>
      <c r="K2" s="4"/>
    </row>
    <row r="3" spans="1:11" ht="15.75">
      <c r="A3" s="4"/>
      <c r="B3" s="4"/>
      <c r="C3" s="4"/>
      <c r="D3" s="4"/>
      <c r="E3" s="4"/>
      <c r="F3" s="4"/>
      <c r="G3" s="4"/>
      <c r="H3" s="4"/>
      <c r="I3" s="4"/>
      <c r="J3" s="4"/>
      <c r="K3" s="4"/>
    </row>
    <row r="4" spans="1:16" ht="15.75">
      <c r="A4" s="32"/>
      <c r="B4" s="32">
        <v>2018</v>
      </c>
      <c r="C4" s="32">
        <v>2017</v>
      </c>
      <c r="D4" s="32">
        <v>2016</v>
      </c>
      <c r="E4" s="32">
        <v>2015</v>
      </c>
      <c r="F4" s="33">
        <v>2014</v>
      </c>
      <c r="G4" s="34" t="s">
        <v>28</v>
      </c>
      <c r="H4" s="34" t="s">
        <v>30</v>
      </c>
      <c r="I4" s="34" t="s">
        <v>31</v>
      </c>
      <c r="J4" s="34" t="s">
        <v>32</v>
      </c>
      <c r="K4" s="34" t="s">
        <v>33</v>
      </c>
      <c r="L4" s="34">
        <v>2008</v>
      </c>
      <c r="M4" s="34">
        <v>2007</v>
      </c>
      <c r="N4" s="34">
        <v>2006</v>
      </c>
      <c r="O4" s="34">
        <v>2005</v>
      </c>
      <c r="P4" s="34">
        <v>1996</v>
      </c>
    </row>
    <row r="5" spans="1:11" ht="15.75">
      <c r="A5" s="2"/>
      <c r="B5" s="2"/>
      <c r="C5" s="2"/>
      <c r="D5" s="2"/>
      <c r="E5" s="2"/>
      <c r="F5" s="2"/>
      <c r="G5" s="2"/>
      <c r="H5" s="2"/>
      <c r="I5" s="2"/>
      <c r="J5" s="2"/>
      <c r="K5" s="2"/>
    </row>
    <row r="6" spans="1:16" ht="15.75">
      <c r="A6" s="8" t="s">
        <v>2</v>
      </c>
      <c r="B6" s="36">
        <v>11202969</v>
      </c>
      <c r="C6" s="36">
        <v>11202969</v>
      </c>
      <c r="D6" s="36">
        <v>11202969</v>
      </c>
      <c r="E6" s="36">
        <v>11202969</v>
      </c>
      <c r="F6" s="1">
        <v>11202969</v>
      </c>
      <c r="G6" s="1">
        <v>11202969</v>
      </c>
      <c r="H6" s="1">
        <v>11202969</v>
      </c>
      <c r="I6" s="28">
        <v>11202969</v>
      </c>
      <c r="J6" s="9">
        <v>11209245</v>
      </c>
      <c r="K6" s="35">
        <v>10968179</v>
      </c>
      <c r="L6" s="40" t="s">
        <v>36</v>
      </c>
      <c r="M6" s="42">
        <v>10968179</v>
      </c>
      <c r="N6" s="42">
        <v>10968179</v>
      </c>
      <c r="O6" s="42">
        <v>10968179</v>
      </c>
      <c r="P6" s="42">
        <v>10668214</v>
      </c>
    </row>
    <row r="7" spans="1:11" ht="15.75">
      <c r="A7" s="8"/>
      <c r="B7" s="8"/>
      <c r="C7" s="8"/>
      <c r="D7" s="8"/>
      <c r="E7" s="8"/>
      <c r="F7" s="10"/>
      <c r="G7" s="10"/>
      <c r="H7" s="10"/>
      <c r="I7" s="10"/>
      <c r="J7" s="10"/>
      <c r="K7" s="10"/>
    </row>
    <row r="8" spans="1:16" ht="15.75">
      <c r="A8" s="8" t="s">
        <v>37</v>
      </c>
      <c r="B8" s="14">
        <f>+B10+B26+B28</f>
        <v>28075568997.129997</v>
      </c>
      <c r="C8" s="14">
        <f aca="true" t="shared" si="0" ref="C8:L8">+C10+C26+C28</f>
        <v>28406325415.939995</v>
      </c>
      <c r="D8" s="14">
        <f t="shared" si="0"/>
        <v>28338735526.71</v>
      </c>
      <c r="E8" s="14">
        <f t="shared" si="0"/>
        <v>27002416167.8</v>
      </c>
      <c r="F8" s="14">
        <f t="shared" si="0"/>
        <v>26764966212.940002</v>
      </c>
      <c r="G8" s="14">
        <f t="shared" si="0"/>
        <v>26524952271.129997</v>
      </c>
      <c r="H8" s="14">
        <f t="shared" si="0"/>
        <v>26543578333.74</v>
      </c>
      <c r="I8" s="14">
        <f t="shared" si="0"/>
        <v>25029697621.649998</v>
      </c>
      <c r="J8" s="14">
        <f t="shared" si="0"/>
        <v>25864441178.2</v>
      </c>
      <c r="K8" s="14">
        <f t="shared" si="0"/>
        <v>25499681472.33</v>
      </c>
      <c r="L8" s="14">
        <f t="shared" si="0"/>
        <v>25562324700</v>
      </c>
      <c r="M8" s="14">
        <f>+M10+M26+M28</f>
        <v>24001602328</v>
      </c>
      <c r="N8" s="14">
        <f>+N10+N26+N28</f>
        <v>23093608149</v>
      </c>
      <c r="O8" s="14">
        <f>+O10+O26+O28</f>
        <v>22257612727</v>
      </c>
      <c r="P8" s="14">
        <f>+P10+P26+P28</f>
        <v>16517001426</v>
      </c>
    </row>
    <row r="9" spans="1:11" ht="15.75">
      <c r="A9" s="8"/>
      <c r="B9" s="8"/>
      <c r="C9" s="8"/>
      <c r="D9" s="8"/>
      <c r="E9" s="8"/>
      <c r="F9" s="10"/>
      <c r="G9" s="10"/>
      <c r="H9" s="10"/>
      <c r="I9" s="10"/>
      <c r="J9" s="10"/>
      <c r="K9" s="10"/>
    </row>
    <row r="10" spans="1:16" ht="15.75">
      <c r="A10" s="41" t="s">
        <v>23</v>
      </c>
      <c r="B10" s="10">
        <f>+B12+B22</f>
        <v>24713266742.46</v>
      </c>
      <c r="C10" s="10">
        <f aca="true" t="shared" si="1" ref="C10:K10">+C12+C22</f>
        <v>24108168895.879997</v>
      </c>
      <c r="D10" s="10">
        <f t="shared" si="1"/>
        <v>24034086559.16</v>
      </c>
      <c r="E10" s="10">
        <f t="shared" si="1"/>
        <v>23225365520.55</v>
      </c>
      <c r="F10" s="10">
        <f t="shared" si="1"/>
        <v>23149664245.56</v>
      </c>
      <c r="G10" s="10">
        <f t="shared" si="1"/>
        <v>22928067052.53</v>
      </c>
      <c r="H10" s="10">
        <f t="shared" si="1"/>
        <v>22648047232.940002</v>
      </c>
      <c r="I10" s="10">
        <f t="shared" si="1"/>
        <v>22053548564.449997</v>
      </c>
      <c r="J10" s="10">
        <f t="shared" si="1"/>
        <v>21911142423.36</v>
      </c>
      <c r="K10" s="10">
        <f t="shared" si="1"/>
        <v>21453487946.960003</v>
      </c>
      <c r="L10" s="10">
        <f>+L12+L22+2</f>
        <v>21280810150</v>
      </c>
      <c r="M10" s="10">
        <f>+M12+M22</f>
        <v>20806459402</v>
      </c>
      <c r="N10" s="10">
        <f>+N12+N22</f>
        <v>19327771489</v>
      </c>
      <c r="O10" s="10">
        <f>+O12+O22</f>
        <v>18496910563</v>
      </c>
      <c r="P10" s="10">
        <v>14365356440</v>
      </c>
    </row>
    <row r="11" spans="1:15" ht="15.75">
      <c r="A11" s="41"/>
      <c r="B11" s="11"/>
      <c r="C11" s="11"/>
      <c r="D11" s="11"/>
      <c r="E11" s="11"/>
      <c r="F11" s="11"/>
      <c r="G11" s="11"/>
      <c r="H11" s="11"/>
      <c r="I11" s="11"/>
      <c r="J11" s="11"/>
      <c r="K11" s="11"/>
      <c r="L11" s="11"/>
      <c r="M11" s="11"/>
      <c r="N11" s="11"/>
      <c r="O11" s="11"/>
    </row>
    <row r="12" spans="1:16" ht="15.75">
      <c r="A12" s="41" t="s">
        <v>3</v>
      </c>
      <c r="B12" s="12">
        <f>SUM(B13:B20)</f>
        <v>19270073459.45</v>
      </c>
      <c r="C12" s="12">
        <f>SUM(C13:C20)</f>
        <v>18680820845.26</v>
      </c>
      <c r="D12" s="12">
        <f>SUM(D13:D20)</f>
        <v>18557700549.91</v>
      </c>
      <c r="E12" s="12">
        <f>SUM(E13:E20)</f>
        <v>17923528090.73</v>
      </c>
      <c r="F12" s="12">
        <f aca="true" t="shared" si="2" ref="F12:K12">SUM(F13:F20)</f>
        <v>17885421261.65</v>
      </c>
      <c r="G12" s="12">
        <f t="shared" si="2"/>
        <v>17666977274.989998</v>
      </c>
      <c r="H12" s="12">
        <f t="shared" si="2"/>
        <v>17338909636.190002</v>
      </c>
      <c r="I12" s="12">
        <f t="shared" si="2"/>
        <v>16813369858.279999</v>
      </c>
      <c r="J12" s="12">
        <f t="shared" si="2"/>
        <v>16470637557.59</v>
      </c>
      <c r="K12" s="12">
        <f t="shared" si="2"/>
        <v>16025881281.590002</v>
      </c>
      <c r="L12" s="12">
        <f>SUM(L13:L20)-1</f>
        <v>16405773320</v>
      </c>
      <c r="M12" s="12">
        <f>SUM(M13:M20)</f>
        <v>15989555068</v>
      </c>
      <c r="N12" s="12">
        <f>SUM(N13:N20)-1</f>
        <v>14550605147</v>
      </c>
      <c r="O12" s="12">
        <f>SUM(O13:O20)</f>
        <v>13898187120</v>
      </c>
      <c r="P12" s="12">
        <f>SUM(P13:P20)</f>
        <v>10724778509</v>
      </c>
    </row>
    <row r="13" spans="1:16" ht="15.75">
      <c r="A13" s="41" t="s">
        <v>4</v>
      </c>
      <c r="B13" s="37">
        <v>5323185122.849999</v>
      </c>
      <c r="C13" s="37">
        <v>5238958673.77</v>
      </c>
      <c r="D13" s="37">
        <v>5218288298.33</v>
      </c>
      <c r="E13" s="37">
        <v>5214429641.58</v>
      </c>
      <c r="F13" s="25">
        <v>5089310873.499999</v>
      </c>
      <c r="G13" s="25">
        <v>5054843281.65</v>
      </c>
      <c r="H13" s="25">
        <v>4923865611.840001</v>
      </c>
      <c r="I13" s="29">
        <v>4815388450.75</v>
      </c>
      <c r="J13" s="30">
        <v>4756562144.97</v>
      </c>
      <c r="K13" s="30">
        <v>4613246498.01</v>
      </c>
      <c r="L13" s="39">
        <v>4505703320</v>
      </c>
      <c r="M13" s="39">
        <v>4398225345</v>
      </c>
      <c r="N13" s="39">
        <v>4314001479</v>
      </c>
      <c r="O13" s="39">
        <v>4179103512</v>
      </c>
      <c r="P13" s="39">
        <v>3319457162</v>
      </c>
    </row>
    <row r="14" spans="1:16" ht="15.75">
      <c r="A14" s="41" t="s">
        <v>5</v>
      </c>
      <c r="B14" s="37">
        <v>393727555.67</v>
      </c>
      <c r="C14" s="37">
        <v>381561343.49</v>
      </c>
      <c r="D14" s="37">
        <v>371691261.6500001</v>
      </c>
      <c r="E14" s="37">
        <v>343455411.80999994</v>
      </c>
      <c r="F14" s="25">
        <v>336279112.29</v>
      </c>
      <c r="G14" s="25">
        <v>346135230.91</v>
      </c>
      <c r="H14" s="25">
        <v>330735874.79</v>
      </c>
      <c r="I14" s="29">
        <v>331668701.7</v>
      </c>
      <c r="J14" s="30">
        <v>298357775.78</v>
      </c>
      <c r="K14" s="30">
        <v>279561478.9</v>
      </c>
      <c r="L14" s="39">
        <v>267010061</v>
      </c>
      <c r="M14" s="39">
        <v>250326954</v>
      </c>
      <c r="N14" s="39">
        <v>263414009</v>
      </c>
      <c r="O14" s="39">
        <v>238729983</v>
      </c>
      <c r="P14" s="39">
        <v>186636833</v>
      </c>
    </row>
    <row r="15" spans="1:16" ht="15.75">
      <c r="A15" s="41" t="s">
        <v>6</v>
      </c>
      <c r="B15" s="37">
        <v>8355073728.669999</v>
      </c>
      <c r="C15" s="37">
        <v>7972932916.929997</v>
      </c>
      <c r="D15" s="37">
        <v>7738003196.650001</v>
      </c>
      <c r="E15" s="37">
        <v>7618853933.85</v>
      </c>
      <c r="F15" s="25">
        <v>7578563894.509999</v>
      </c>
      <c r="G15" s="25">
        <v>7454901542.450001</v>
      </c>
      <c r="H15" s="25">
        <v>7220095548.33</v>
      </c>
      <c r="I15" s="29">
        <v>6989572152.51</v>
      </c>
      <c r="J15" s="30">
        <v>6755760592.85</v>
      </c>
      <c r="K15" s="30">
        <v>6444848811.86</v>
      </c>
      <c r="L15" s="39">
        <v>6829216180</v>
      </c>
      <c r="M15" s="39">
        <v>6785419747</v>
      </c>
      <c r="N15" s="39">
        <v>5551938593</v>
      </c>
      <c r="O15" s="39">
        <v>4891677844</v>
      </c>
      <c r="P15" s="39">
        <v>3116279980</v>
      </c>
    </row>
    <row r="16" spans="1:16" ht="15.75">
      <c r="A16" s="41" t="s">
        <v>24</v>
      </c>
      <c r="B16" s="37">
        <v>93350648.30000001</v>
      </c>
      <c r="C16" s="37">
        <v>82874780.64999999</v>
      </c>
      <c r="D16" s="37">
        <v>74057329.46</v>
      </c>
      <c r="E16" s="37">
        <v>77066663.10000001</v>
      </c>
      <c r="F16" s="25">
        <v>74564399.28999999</v>
      </c>
      <c r="G16" s="25">
        <v>78340539.27000001</v>
      </c>
      <c r="H16" s="25">
        <v>79300356.46000002</v>
      </c>
      <c r="I16" s="29">
        <v>77542053.99</v>
      </c>
      <c r="J16" s="30">
        <v>99860661.82</v>
      </c>
      <c r="K16" s="30">
        <v>91609224.49</v>
      </c>
      <c r="L16" s="39">
        <v>96870197</v>
      </c>
      <c r="M16" s="39">
        <v>93886025</v>
      </c>
      <c r="N16" s="39">
        <v>85119561</v>
      </c>
      <c r="O16" s="39">
        <v>76126740</v>
      </c>
      <c r="P16" s="39">
        <v>46071723</v>
      </c>
    </row>
    <row r="17" spans="1:16" ht="15.75">
      <c r="A17" s="41" t="s">
        <v>7</v>
      </c>
      <c r="B17" s="37">
        <v>2382401634.3399997</v>
      </c>
      <c r="C17" s="37">
        <v>2380658293.2699995</v>
      </c>
      <c r="D17" s="37">
        <v>2358279542.7199993</v>
      </c>
      <c r="E17" s="37">
        <v>2194087998.12</v>
      </c>
      <c r="F17" s="25">
        <v>2337288134.41</v>
      </c>
      <c r="G17" s="25">
        <v>2374627599.82</v>
      </c>
      <c r="H17" s="25">
        <v>2522099686.5899997</v>
      </c>
      <c r="I17" s="29">
        <v>2563141453.7200003</v>
      </c>
      <c r="J17" s="30">
        <v>2425618250.79</v>
      </c>
      <c r="K17" s="30">
        <v>2464553494.83</v>
      </c>
      <c r="L17" s="39">
        <v>2615810001</v>
      </c>
      <c r="M17" s="39">
        <v>2364821790</v>
      </c>
      <c r="N17" s="39">
        <v>2255905033</v>
      </c>
      <c r="O17" s="39">
        <v>2339584670</v>
      </c>
      <c r="P17" s="39">
        <v>2670476591</v>
      </c>
    </row>
    <row r="18" spans="1:16" ht="15.75">
      <c r="A18" s="41" t="s">
        <v>8</v>
      </c>
      <c r="B18" s="37">
        <v>559437921.11</v>
      </c>
      <c r="C18" s="37">
        <v>524022201.85999995</v>
      </c>
      <c r="D18" s="37">
        <v>498279991.81</v>
      </c>
      <c r="E18" s="37">
        <v>483841108.82</v>
      </c>
      <c r="F18" s="25">
        <v>481437988.0399999</v>
      </c>
      <c r="G18" s="25">
        <v>490966781.07</v>
      </c>
      <c r="H18" s="25">
        <v>498025916.3999999</v>
      </c>
      <c r="I18" s="29">
        <v>455736587.03999996</v>
      </c>
      <c r="J18" s="30">
        <v>445789458.53</v>
      </c>
      <c r="K18" s="30">
        <v>447143089.68</v>
      </c>
      <c r="L18" s="39">
        <v>432735082</v>
      </c>
      <c r="M18" s="39">
        <v>436694231</v>
      </c>
      <c r="N18" s="39">
        <v>404004222</v>
      </c>
      <c r="O18" s="39">
        <v>368107432</v>
      </c>
      <c r="P18" s="39">
        <v>269302672</v>
      </c>
    </row>
    <row r="19" spans="1:16" ht="15.75">
      <c r="A19" s="41" t="s">
        <v>9</v>
      </c>
      <c r="B19" s="37">
        <v>326944265.53999996</v>
      </c>
      <c r="C19" s="37">
        <v>414480096.08</v>
      </c>
      <c r="D19" s="37">
        <v>455109443.5199999</v>
      </c>
      <c r="E19" s="37">
        <v>303259570.90999997</v>
      </c>
      <c r="F19" s="25">
        <v>310288771.70000005</v>
      </c>
      <c r="G19" s="25">
        <v>256042104.56</v>
      </c>
      <c r="H19" s="25">
        <v>312340441.03000003</v>
      </c>
      <c r="I19" s="29">
        <v>230194082.21999997</v>
      </c>
      <c r="J19" s="30">
        <v>257886897.34</v>
      </c>
      <c r="K19" s="30">
        <v>275697998.79</v>
      </c>
      <c r="L19" s="39">
        <v>297115860</v>
      </c>
      <c r="M19" s="39">
        <v>377155126</v>
      </c>
      <c r="N19" s="39">
        <v>355809058</v>
      </c>
      <c r="O19" s="39">
        <v>508699703</v>
      </c>
      <c r="P19" s="39">
        <v>267684755</v>
      </c>
    </row>
    <row r="20" spans="1:16" ht="15.75">
      <c r="A20" s="41" t="s">
        <v>10</v>
      </c>
      <c r="B20" s="37">
        <v>1835952582.97</v>
      </c>
      <c r="C20" s="37">
        <v>1685332539.2099998</v>
      </c>
      <c r="D20" s="37">
        <v>1843991485.77</v>
      </c>
      <c r="E20" s="37">
        <v>1688533762.5400004</v>
      </c>
      <c r="F20" s="25">
        <v>1677688087.91</v>
      </c>
      <c r="G20" s="25">
        <v>1611120195.2600002</v>
      </c>
      <c r="H20" s="25">
        <v>1452446200.7500005</v>
      </c>
      <c r="I20" s="29">
        <v>1350126376.3499997</v>
      </c>
      <c r="J20" s="30">
        <v>1430801775.51</v>
      </c>
      <c r="K20" s="30">
        <v>1409220685.03</v>
      </c>
      <c r="L20" s="39">
        <v>1361312620</v>
      </c>
      <c r="M20" s="39">
        <v>1283025850</v>
      </c>
      <c r="N20" s="39">
        <v>1320413193</v>
      </c>
      <c r="O20" s="39">
        <v>1296157236</v>
      </c>
      <c r="P20" s="39">
        <v>848868793</v>
      </c>
    </row>
    <row r="21" spans="1:11" ht="15.75">
      <c r="A21" s="41"/>
      <c r="B21" s="8"/>
      <c r="C21" s="8"/>
      <c r="D21" s="8"/>
      <c r="E21" s="8"/>
      <c r="F21" s="15"/>
      <c r="G21" s="15"/>
      <c r="H21" s="15"/>
      <c r="I21" s="14"/>
      <c r="J21" s="14"/>
      <c r="K21" s="14"/>
    </row>
    <row r="22" spans="1:16" ht="15.75">
      <c r="A22" s="41" t="s">
        <v>13</v>
      </c>
      <c r="B22" s="25">
        <f>SUM(B23:B24)</f>
        <v>5443193283.01</v>
      </c>
      <c r="C22" s="25">
        <f>SUM(C23:C24)</f>
        <v>5427348050.62</v>
      </c>
      <c r="D22" s="25">
        <f>SUM(D23:D24)</f>
        <v>5476386009.25</v>
      </c>
      <c r="E22" s="25">
        <f>SUM(E23:E24)</f>
        <v>5301837429.82</v>
      </c>
      <c r="F22" s="25">
        <f aca="true" t="shared" si="3" ref="F22:P22">SUM(F23:F24)</f>
        <v>5264242983.909999</v>
      </c>
      <c r="G22" s="12">
        <f t="shared" si="3"/>
        <v>5261089777.540001</v>
      </c>
      <c r="H22" s="12">
        <f t="shared" si="3"/>
        <v>5309137596.75</v>
      </c>
      <c r="I22" s="12">
        <f t="shared" si="3"/>
        <v>5240178706.17</v>
      </c>
      <c r="J22" s="12">
        <f t="shared" si="3"/>
        <v>5440504865.77</v>
      </c>
      <c r="K22" s="12">
        <f t="shared" si="3"/>
        <v>5427606665.370001</v>
      </c>
      <c r="L22" s="12">
        <f t="shared" si="3"/>
        <v>4875036828</v>
      </c>
      <c r="M22" s="12">
        <f t="shared" si="3"/>
        <v>4816904334</v>
      </c>
      <c r="N22" s="12">
        <f t="shared" si="3"/>
        <v>4777166342</v>
      </c>
      <c r="O22" s="12">
        <f t="shared" si="3"/>
        <v>4598723443</v>
      </c>
      <c r="P22" s="12">
        <f t="shared" si="3"/>
        <v>3640577931</v>
      </c>
    </row>
    <row r="23" spans="1:16" ht="15.75">
      <c r="A23" s="41" t="s">
        <v>11</v>
      </c>
      <c r="B23" s="37">
        <v>3069955205.99</v>
      </c>
      <c r="C23" s="37">
        <v>2917825697.3399997</v>
      </c>
      <c r="D23" s="37">
        <v>2895434201.52</v>
      </c>
      <c r="E23" s="37">
        <v>2707732917.8599997</v>
      </c>
      <c r="F23" s="1">
        <v>2719153412.339999</v>
      </c>
      <c r="G23" s="25">
        <v>2626837752.73</v>
      </c>
      <c r="H23" s="25">
        <v>2678632298.38</v>
      </c>
      <c r="I23" s="29">
        <v>2569508040.92</v>
      </c>
      <c r="J23" s="30">
        <v>2646592511.2</v>
      </c>
      <c r="K23" s="30">
        <v>2845614330.53</v>
      </c>
      <c r="L23" s="39">
        <v>2917329290</v>
      </c>
      <c r="M23" s="39">
        <v>2828356309</v>
      </c>
      <c r="N23" s="39">
        <v>2706205548</v>
      </c>
      <c r="O23" s="39">
        <v>2701111729</v>
      </c>
      <c r="P23" s="39">
        <v>2076491727</v>
      </c>
    </row>
    <row r="24" spans="1:16" ht="15.75">
      <c r="A24" s="41" t="s">
        <v>12</v>
      </c>
      <c r="B24" s="37">
        <v>2373238077.02</v>
      </c>
      <c r="C24" s="37">
        <v>2509522353.28</v>
      </c>
      <c r="D24" s="37">
        <v>2580951807.7300005</v>
      </c>
      <c r="E24" s="37">
        <v>2594104511.9599996</v>
      </c>
      <c r="F24" s="1">
        <v>2545089571.5699997</v>
      </c>
      <c r="G24" s="25">
        <v>2634252024.8100004</v>
      </c>
      <c r="H24" s="25">
        <v>2630505298.3700004</v>
      </c>
      <c r="I24" s="29">
        <v>2670670665.25</v>
      </c>
      <c r="J24" s="30">
        <v>2793912354.57</v>
      </c>
      <c r="K24" s="30">
        <v>2581992334.84</v>
      </c>
      <c r="L24" s="39">
        <v>1957707538</v>
      </c>
      <c r="M24" s="39">
        <v>1988548025</v>
      </c>
      <c r="N24" s="39">
        <v>2070960794</v>
      </c>
      <c r="O24" s="39">
        <v>1897611714</v>
      </c>
      <c r="P24" s="39">
        <v>1564086204</v>
      </c>
    </row>
    <row r="25" spans="1:11" ht="15.75">
      <c r="A25" s="41"/>
      <c r="B25" s="8"/>
      <c r="C25" s="8"/>
      <c r="D25" s="8"/>
      <c r="E25" s="8"/>
      <c r="F25" s="17"/>
      <c r="G25" s="17"/>
      <c r="H25" s="17"/>
      <c r="I25" s="16"/>
      <c r="J25" s="16"/>
      <c r="K25" s="16"/>
    </row>
    <row r="26" spans="1:16" ht="15.75">
      <c r="A26" s="8" t="s">
        <v>25</v>
      </c>
      <c r="B26" s="37">
        <v>1047893422.53</v>
      </c>
      <c r="C26" s="37">
        <v>1946862995.16</v>
      </c>
      <c r="D26" s="37">
        <v>1905747807.69</v>
      </c>
      <c r="E26" s="37">
        <v>1498970535.36</v>
      </c>
      <c r="F26" s="25">
        <v>1322287880</v>
      </c>
      <c r="G26" s="25">
        <v>1328542485.6</v>
      </c>
      <c r="H26" s="25">
        <v>1652491370.1999998</v>
      </c>
      <c r="I26" s="29">
        <v>1225518106.3400002</v>
      </c>
      <c r="J26" s="30">
        <v>1738086521.02</v>
      </c>
      <c r="K26" s="30">
        <v>1585862897.2</v>
      </c>
      <c r="L26" s="39">
        <v>1836568800</v>
      </c>
      <c r="M26" s="39">
        <v>741938435</v>
      </c>
      <c r="N26" s="39">
        <v>1179023761</v>
      </c>
      <c r="O26" s="39">
        <v>1157651740</v>
      </c>
      <c r="P26" s="39">
        <v>938973564</v>
      </c>
    </row>
    <row r="27" spans="1:11" ht="15.75">
      <c r="A27" s="41"/>
      <c r="B27" s="8"/>
      <c r="C27" s="8"/>
      <c r="D27" s="8"/>
      <c r="E27" s="8"/>
      <c r="F27" s="25"/>
      <c r="G27" s="13"/>
      <c r="H27" s="13"/>
      <c r="I27" s="13"/>
      <c r="J27" s="13"/>
      <c r="K27" s="13"/>
    </row>
    <row r="28" spans="1:16" ht="15.75">
      <c r="A28" s="8" t="s">
        <v>26</v>
      </c>
      <c r="B28" s="37">
        <v>2314408832.1400003</v>
      </c>
      <c r="C28" s="37">
        <v>2351293524.8999996</v>
      </c>
      <c r="D28" s="37">
        <v>2398901159.86</v>
      </c>
      <c r="E28" s="37">
        <v>2278080111.89</v>
      </c>
      <c r="F28" s="25">
        <v>2293014087.38</v>
      </c>
      <c r="G28" s="25">
        <v>2268342733</v>
      </c>
      <c r="H28" s="25">
        <v>2243039730.6</v>
      </c>
      <c r="I28" s="29">
        <v>1750630950.8600001</v>
      </c>
      <c r="J28" s="30">
        <v>2215212233.82</v>
      </c>
      <c r="K28" s="30">
        <v>2460330628.17</v>
      </c>
      <c r="L28" s="39">
        <v>2444945750</v>
      </c>
      <c r="M28" s="39">
        <v>2453204491</v>
      </c>
      <c r="N28" s="39">
        <v>2586812899</v>
      </c>
      <c r="O28" s="39">
        <v>2603050424</v>
      </c>
      <c r="P28" s="39">
        <v>1212671422</v>
      </c>
    </row>
    <row r="29" spans="1:11" ht="15.75">
      <c r="A29" s="8"/>
      <c r="B29" s="8"/>
      <c r="C29" s="8"/>
      <c r="D29" s="8"/>
      <c r="E29" s="8"/>
      <c r="F29" s="18"/>
      <c r="G29" s="18"/>
      <c r="H29" s="18"/>
      <c r="I29" s="18"/>
      <c r="J29" s="18"/>
      <c r="K29" s="18"/>
    </row>
    <row r="30" spans="1:16" ht="15.75">
      <c r="A30" s="8" t="s">
        <v>38</v>
      </c>
      <c r="B30" s="14">
        <f>+B32+B45</f>
        <v>27691033260.910004</v>
      </c>
      <c r="C30" s="14">
        <f aca="true" t="shared" si="4" ref="C30:K30">+C32+C45</f>
        <v>27318252203.75</v>
      </c>
      <c r="D30" s="14">
        <f t="shared" si="4"/>
        <v>27166197543.11</v>
      </c>
      <c r="E30" s="14">
        <f t="shared" si="4"/>
        <v>26644533001.989998</v>
      </c>
      <c r="F30" s="14">
        <f t="shared" si="4"/>
        <v>26360951572.38</v>
      </c>
      <c r="G30" s="14">
        <f t="shared" si="4"/>
        <v>25981418745.03</v>
      </c>
      <c r="H30" s="14">
        <f t="shared" si="4"/>
        <v>26016509626.139996</v>
      </c>
      <c r="I30" s="14">
        <f t="shared" si="4"/>
        <v>25117919862.99</v>
      </c>
      <c r="J30" s="14">
        <f t="shared" si="4"/>
        <v>25496400322.589996</v>
      </c>
      <c r="K30" s="14">
        <f t="shared" si="4"/>
        <v>25537915434.48</v>
      </c>
      <c r="L30" s="14">
        <f>+L32+L45+1</f>
        <v>25529266319</v>
      </c>
      <c r="M30" s="14">
        <f>+M32+M45</f>
        <v>24145625560</v>
      </c>
      <c r="N30" s="14">
        <f>+N32+N45</f>
        <v>22475770940</v>
      </c>
      <c r="O30" s="14">
        <f>+O32+O45+1</f>
        <v>21760840039</v>
      </c>
      <c r="P30" s="14">
        <f>+P32+P45</f>
        <v>16357005195</v>
      </c>
    </row>
    <row r="31" spans="1:11" ht="15.75">
      <c r="A31" s="8"/>
      <c r="B31" s="8"/>
      <c r="C31" s="8"/>
      <c r="D31" s="8"/>
      <c r="E31" s="8"/>
      <c r="F31" s="18"/>
      <c r="G31" s="18"/>
      <c r="H31" s="18"/>
      <c r="I31" s="18"/>
      <c r="J31" s="18"/>
      <c r="K31" s="18"/>
    </row>
    <row r="32" spans="1:16" ht="15.75">
      <c r="A32" s="41" t="s">
        <v>14</v>
      </c>
      <c r="B32" s="10">
        <f>+B34+B39+B41</f>
        <v>25395123912.790005</v>
      </c>
      <c r="C32" s="10">
        <f aca="true" t="shared" si="5" ref="C32:L32">+C34+C39+C41</f>
        <v>24977359168.43</v>
      </c>
      <c r="D32" s="10">
        <f t="shared" si="5"/>
        <v>24783515643.34</v>
      </c>
      <c r="E32" s="10">
        <f t="shared" si="5"/>
        <v>24378229155.32</v>
      </c>
      <c r="F32" s="10">
        <f t="shared" si="5"/>
        <v>24079471421.23</v>
      </c>
      <c r="G32" s="10">
        <f t="shared" si="5"/>
        <v>23759594294.96</v>
      </c>
      <c r="H32" s="10">
        <f t="shared" si="5"/>
        <v>23797957091.149994</v>
      </c>
      <c r="I32" s="10">
        <f t="shared" si="5"/>
        <v>23390379696.84</v>
      </c>
      <c r="J32" s="10">
        <f t="shared" si="5"/>
        <v>23287453887.26</v>
      </c>
      <c r="K32" s="10">
        <f t="shared" si="5"/>
        <v>23089172114.86</v>
      </c>
      <c r="L32" s="10">
        <f t="shared" si="5"/>
        <v>23086478689</v>
      </c>
      <c r="M32" s="10">
        <f>+M34+M39+M41+1</f>
        <v>21698475063</v>
      </c>
      <c r="N32" s="10">
        <f>+N34+N39+N41</f>
        <v>19900816109</v>
      </c>
      <c r="O32" s="10">
        <f>+O34+O39+O41+1</f>
        <v>19107657133</v>
      </c>
      <c r="P32" s="10">
        <f>+P34+P39+P41</f>
        <v>15088367359</v>
      </c>
    </row>
    <row r="33" spans="1:15" ht="15.75">
      <c r="A33" s="41"/>
      <c r="B33" s="11"/>
      <c r="C33" s="11"/>
      <c r="D33" s="11"/>
      <c r="E33" s="11"/>
      <c r="F33" s="11"/>
      <c r="G33" s="11"/>
      <c r="H33" s="11"/>
      <c r="I33" s="11"/>
      <c r="J33" s="11"/>
      <c r="K33" s="11"/>
      <c r="L33" s="11"/>
      <c r="M33" s="11"/>
      <c r="N33" s="11"/>
      <c r="O33" s="11"/>
    </row>
    <row r="34" spans="1:16" ht="15.75">
      <c r="A34" s="41" t="s">
        <v>15</v>
      </c>
      <c r="B34" s="12">
        <f>SUM(B35:B37)</f>
        <v>22348156233.300003</v>
      </c>
      <c r="C34" s="12">
        <f>SUM(C35:C37)</f>
        <v>21813722963.940002</v>
      </c>
      <c r="D34" s="12">
        <f>SUM(D35:D37)</f>
        <v>21647771707.68</v>
      </c>
      <c r="E34" s="12">
        <f>SUM(E35:E37)</f>
        <v>21354908903.14</v>
      </c>
      <c r="F34" s="12">
        <f aca="true" t="shared" si="6" ref="F34:K34">SUM(F35:F37)</f>
        <v>21366021947.73</v>
      </c>
      <c r="G34" s="12">
        <f t="shared" si="6"/>
        <v>21126003150.719997</v>
      </c>
      <c r="H34" s="12">
        <f t="shared" si="6"/>
        <v>20938142609.379997</v>
      </c>
      <c r="I34" s="12">
        <f t="shared" si="6"/>
        <v>20623590711.42</v>
      </c>
      <c r="J34" s="12">
        <f t="shared" si="6"/>
        <v>20457128045.78</v>
      </c>
      <c r="K34" s="12">
        <f t="shared" si="6"/>
        <v>20004288863.14</v>
      </c>
      <c r="L34" s="12">
        <f>SUM(L35:L37)</f>
        <v>19830868414</v>
      </c>
      <c r="M34" s="12">
        <f>SUM(M35:M37)</f>
        <v>19208377071</v>
      </c>
      <c r="N34" s="12">
        <f>SUM(N35:N37)</f>
        <v>17493727404</v>
      </c>
      <c r="O34" s="12">
        <f>SUM(O35:O37)</f>
        <v>16735695531</v>
      </c>
      <c r="P34" s="12">
        <f>SUM(P35:P37)</f>
        <v>13223268897</v>
      </c>
    </row>
    <row r="35" spans="1:16" ht="15.75">
      <c r="A35" s="41" t="s">
        <v>16</v>
      </c>
      <c r="B35" s="37">
        <v>5395506500.379999</v>
      </c>
      <c r="C35" s="37">
        <v>5313594061.13</v>
      </c>
      <c r="D35" s="37">
        <v>5197267466.99</v>
      </c>
      <c r="E35" s="37">
        <v>5127606496.63</v>
      </c>
      <c r="F35" s="25">
        <v>5078946891.349999</v>
      </c>
      <c r="G35" s="25">
        <v>5084873853.49</v>
      </c>
      <c r="H35" s="25">
        <v>5258246490.360001</v>
      </c>
      <c r="I35" s="29">
        <v>5227401014.629999</v>
      </c>
      <c r="J35" s="31">
        <v>5374966126.97</v>
      </c>
      <c r="K35" s="31">
        <v>5257643521.32</v>
      </c>
      <c r="L35" s="39">
        <v>5166395428</v>
      </c>
      <c r="M35" s="39">
        <v>5012256881</v>
      </c>
      <c r="N35" s="39">
        <v>4806402197</v>
      </c>
      <c r="O35" s="39">
        <v>4614873459</v>
      </c>
      <c r="P35" s="39">
        <v>3942616848</v>
      </c>
    </row>
    <row r="36" spans="1:16" ht="15.75">
      <c r="A36" s="41" t="s">
        <v>17</v>
      </c>
      <c r="B36" s="37">
        <v>3715325353.26</v>
      </c>
      <c r="C36" s="37">
        <v>3657920089.7</v>
      </c>
      <c r="D36" s="37">
        <v>3594289462.360001</v>
      </c>
      <c r="E36" s="37">
        <v>3478974550.74</v>
      </c>
      <c r="F36" s="25">
        <v>3437338081.73</v>
      </c>
      <c r="G36" s="25">
        <v>3458407796.5099998</v>
      </c>
      <c r="H36" s="25">
        <v>3329202288.3799996</v>
      </c>
      <c r="I36" s="29">
        <v>3213510762.1400003</v>
      </c>
      <c r="J36" s="31">
        <v>2967561167.14</v>
      </c>
      <c r="K36" s="31">
        <v>2748806171.8</v>
      </c>
      <c r="L36" s="39">
        <v>2785745285</v>
      </c>
      <c r="M36" s="39">
        <v>2720828684</v>
      </c>
      <c r="N36" s="39">
        <v>2521865698</v>
      </c>
      <c r="O36" s="39">
        <v>2367797328</v>
      </c>
      <c r="P36" s="39">
        <v>1373036333</v>
      </c>
    </row>
    <row r="37" spans="1:16" ht="15.75">
      <c r="A37" s="41" t="s">
        <v>18</v>
      </c>
      <c r="B37" s="37">
        <v>13237324379.660002</v>
      </c>
      <c r="C37" s="37">
        <v>12842208813.11</v>
      </c>
      <c r="D37" s="37">
        <v>12856214778.33</v>
      </c>
      <c r="E37" s="37">
        <v>12748327855.770002</v>
      </c>
      <c r="F37" s="25">
        <v>12849736974.65</v>
      </c>
      <c r="G37" s="25">
        <v>12582721500.719997</v>
      </c>
      <c r="H37" s="25">
        <v>12350693830.64</v>
      </c>
      <c r="I37" s="29">
        <v>12182678934.65</v>
      </c>
      <c r="J37" s="31">
        <v>12114600751.67</v>
      </c>
      <c r="K37" s="31">
        <v>11997839170.02</v>
      </c>
      <c r="L37" s="39">
        <v>11878727701</v>
      </c>
      <c r="M37" s="39">
        <v>11475291506</v>
      </c>
      <c r="N37" s="39">
        <v>10165459509</v>
      </c>
      <c r="O37" s="39">
        <v>9753024744</v>
      </c>
      <c r="P37" s="39">
        <v>7907615716</v>
      </c>
    </row>
    <row r="38" spans="1:11" ht="15.75">
      <c r="A38" s="41"/>
      <c r="B38" s="8"/>
      <c r="C38" s="8"/>
      <c r="D38" s="8"/>
      <c r="E38" s="8"/>
      <c r="F38" s="19"/>
      <c r="G38" s="19"/>
      <c r="H38" s="19"/>
      <c r="I38" s="14"/>
      <c r="J38" s="14"/>
      <c r="K38" s="14"/>
    </row>
    <row r="39" spans="1:16" ht="15.75">
      <c r="A39" s="41" t="s">
        <v>19</v>
      </c>
      <c r="B39" s="37">
        <v>1684356469</v>
      </c>
      <c r="C39" s="37">
        <v>1699328900.42</v>
      </c>
      <c r="D39" s="37">
        <v>1734698232.8599997</v>
      </c>
      <c r="E39" s="37">
        <v>1495396675.2900007</v>
      </c>
      <c r="F39" s="25">
        <v>1348909905.72</v>
      </c>
      <c r="G39" s="25">
        <v>1400018538.4499998</v>
      </c>
      <c r="H39" s="25">
        <v>1477006203.17</v>
      </c>
      <c r="I39" s="29">
        <v>1436099198.56</v>
      </c>
      <c r="J39" s="31">
        <v>1612024666.93</v>
      </c>
      <c r="K39" s="31">
        <v>1507995256.74</v>
      </c>
      <c r="L39" s="39">
        <v>1364864296</v>
      </c>
      <c r="M39" s="39">
        <v>1418988778</v>
      </c>
      <c r="N39" s="39">
        <v>1353752034</v>
      </c>
      <c r="O39" s="39">
        <v>1193113655</v>
      </c>
      <c r="P39" s="39">
        <v>859397761</v>
      </c>
    </row>
    <row r="40" spans="1:11" ht="15.75">
      <c r="A40" s="41"/>
      <c r="B40" s="8"/>
      <c r="C40" s="8"/>
      <c r="D40" s="8"/>
      <c r="E40" s="8"/>
      <c r="F40" s="19"/>
      <c r="G40" s="19"/>
      <c r="H40" s="19"/>
      <c r="I40" s="16"/>
      <c r="J40" s="16"/>
      <c r="K40" s="16"/>
    </row>
    <row r="41" spans="1:16" ht="15.75">
      <c r="A41" s="41" t="s">
        <v>20</v>
      </c>
      <c r="B41" s="12">
        <f aca="true" t="shared" si="7" ref="B41:P41">SUM(B42:B43)</f>
        <v>1362611210.4900002</v>
      </c>
      <c r="C41" s="12">
        <f t="shared" si="7"/>
        <v>1464307304.0700002</v>
      </c>
      <c r="D41" s="12">
        <f t="shared" si="7"/>
        <v>1401045702.8</v>
      </c>
      <c r="E41" s="12">
        <f t="shared" si="7"/>
        <v>1527923576.8899999</v>
      </c>
      <c r="F41" s="12">
        <f t="shared" si="7"/>
        <v>1364539567.78</v>
      </c>
      <c r="G41" s="12">
        <f t="shared" si="7"/>
        <v>1233572605.79</v>
      </c>
      <c r="H41" s="12">
        <f t="shared" si="7"/>
        <v>1382808278.6</v>
      </c>
      <c r="I41" s="12">
        <f t="shared" si="7"/>
        <v>1330689786.8600001</v>
      </c>
      <c r="J41" s="12">
        <f t="shared" si="7"/>
        <v>1218301174.55</v>
      </c>
      <c r="K41" s="12">
        <f t="shared" si="7"/>
        <v>1576887994.98</v>
      </c>
      <c r="L41" s="12">
        <f t="shared" si="7"/>
        <v>1890745979</v>
      </c>
      <c r="M41" s="12">
        <f t="shared" si="7"/>
        <v>1071109213</v>
      </c>
      <c r="N41" s="12">
        <f t="shared" si="7"/>
        <v>1053336671</v>
      </c>
      <c r="O41" s="12">
        <f t="shared" si="7"/>
        <v>1178847946</v>
      </c>
      <c r="P41" s="12">
        <f t="shared" si="7"/>
        <v>1005700701</v>
      </c>
    </row>
    <row r="42" spans="1:16" ht="15.75">
      <c r="A42" s="41" t="s">
        <v>21</v>
      </c>
      <c r="B42" s="37">
        <v>876845694.4100001</v>
      </c>
      <c r="C42" s="37">
        <v>971708887.7</v>
      </c>
      <c r="D42" s="37">
        <v>907146270.3299999</v>
      </c>
      <c r="E42" s="37">
        <v>1034739474.51</v>
      </c>
      <c r="F42" s="25">
        <v>874645773.96</v>
      </c>
      <c r="G42" s="25">
        <v>757402189.61</v>
      </c>
      <c r="H42" s="25">
        <v>886808024.18</v>
      </c>
      <c r="I42" s="29">
        <v>857455259.5500001</v>
      </c>
      <c r="J42" s="31">
        <v>781305510.01</v>
      </c>
      <c r="K42" s="31">
        <v>1143517366.73</v>
      </c>
      <c r="L42" s="39">
        <v>1451817864</v>
      </c>
      <c r="M42" s="39">
        <v>641863716</v>
      </c>
      <c r="N42" s="39">
        <v>642359437</v>
      </c>
      <c r="O42" s="39">
        <v>792504948</v>
      </c>
      <c r="P42" s="39">
        <v>612153776</v>
      </c>
    </row>
    <row r="43" spans="1:16" ht="15.75">
      <c r="A43" s="41" t="s">
        <v>22</v>
      </c>
      <c r="B43" s="37">
        <v>485765516.08000004</v>
      </c>
      <c r="C43" s="37">
        <v>492598416.37000006</v>
      </c>
      <c r="D43" s="37">
        <v>493899432.47</v>
      </c>
      <c r="E43" s="37">
        <v>493184102.38</v>
      </c>
      <c r="F43" s="25">
        <v>489893793.81999993</v>
      </c>
      <c r="G43" s="25">
        <v>476170416.17999995</v>
      </c>
      <c r="H43" s="25">
        <v>496000254.4200001</v>
      </c>
      <c r="I43" s="29">
        <v>473234527.31000006</v>
      </c>
      <c r="J43" s="31">
        <v>436995664.54</v>
      </c>
      <c r="K43" s="31">
        <v>433370628.25</v>
      </c>
      <c r="L43" s="39">
        <v>438928115</v>
      </c>
      <c r="M43" s="39">
        <v>429245497</v>
      </c>
      <c r="N43" s="39">
        <v>410977234</v>
      </c>
      <c r="O43" s="39">
        <v>386342998</v>
      </c>
      <c r="P43" s="39">
        <v>393546925</v>
      </c>
    </row>
    <row r="44" spans="1:11" ht="15.75">
      <c r="A44" s="8"/>
      <c r="B44" s="8"/>
      <c r="C44" s="8"/>
      <c r="D44" s="8"/>
      <c r="E44" s="8"/>
      <c r="F44" s="25"/>
      <c r="G44" s="13"/>
      <c r="H44" s="13"/>
      <c r="I44" s="13"/>
      <c r="J44" s="13"/>
      <c r="K44" s="13"/>
    </row>
    <row r="45" spans="1:16" ht="15.75">
      <c r="A45" s="8" t="s">
        <v>27</v>
      </c>
      <c r="B45" s="37">
        <v>2295909348.120001</v>
      </c>
      <c r="C45" s="37">
        <v>2340893035.3199997</v>
      </c>
      <c r="D45" s="37">
        <v>2382681899.7700005</v>
      </c>
      <c r="E45" s="37">
        <v>2266303846.67</v>
      </c>
      <c r="F45" s="25">
        <v>2281480151.15</v>
      </c>
      <c r="G45" s="25">
        <v>2221824450.07</v>
      </c>
      <c r="H45" s="25">
        <v>2218552534.9900002</v>
      </c>
      <c r="I45" s="29">
        <v>1727540166.15</v>
      </c>
      <c r="J45" s="31">
        <v>2208946435.33</v>
      </c>
      <c r="K45" s="31">
        <v>2448743319.62</v>
      </c>
      <c r="L45" s="39">
        <v>2442787629</v>
      </c>
      <c r="M45" s="39">
        <v>2447150497</v>
      </c>
      <c r="N45" s="39">
        <v>2574954831</v>
      </c>
      <c r="O45" s="39">
        <v>2653182905</v>
      </c>
      <c r="P45" s="39">
        <v>1268637836</v>
      </c>
    </row>
    <row r="46" spans="1:11" ht="15.75">
      <c r="A46" s="8"/>
      <c r="B46" s="8"/>
      <c r="C46" s="8"/>
      <c r="D46" s="8"/>
      <c r="E46" s="8"/>
      <c r="F46" s="25"/>
      <c r="G46" s="25"/>
      <c r="H46" s="13"/>
      <c r="I46" s="13"/>
      <c r="J46" s="13"/>
      <c r="K46" s="13"/>
    </row>
    <row r="47" spans="1:16" ht="15.75">
      <c r="A47" s="8" t="s">
        <v>29</v>
      </c>
      <c r="B47" s="37">
        <v>13381967710.440002</v>
      </c>
      <c r="C47" s="37">
        <v>13245858107.45</v>
      </c>
      <c r="D47" s="37">
        <v>13095425925.829998</v>
      </c>
      <c r="E47" s="37">
        <v>13013342834.96</v>
      </c>
      <c r="F47" s="25">
        <v>13267149939</v>
      </c>
      <c r="G47" s="25">
        <v>13276665099.12</v>
      </c>
      <c r="H47" s="25">
        <v>12634571586.09</v>
      </c>
      <c r="I47" s="29">
        <v>12143991269.119999</v>
      </c>
      <c r="J47" s="30">
        <v>12309958628.31</v>
      </c>
      <c r="K47" s="30">
        <v>11456111969.74</v>
      </c>
      <c r="L47" s="39">
        <v>10298452196</v>
      </c>
      <c r="M47" s="39">
        <v>9559946045</v>
      </c>
      <c r="N47" s="39">
        <v>9443147660</v>
      </c>
      <c r="O47" s="39">
        <v>8959632094</v>
      </c>
      <c r="P47" s="39">
        <v>7521985366</v>
      </c>
    </row>
    <row r="48" spans="1:11" ht="15.75">
      <c r="A48" s="7"/>
      <c r="B48" s="7"/>
      <c r="C48" s="7"/>
      <c r="D48" s="7"/>
      <c r="E48" s="7"/>
      <c r="F48" s="17"/>
      <c r="G48" s="17"/>
      <c r="H48" s="17"/>
      <c r="I48" s="16"/>
      <c r="J48" s="16"/>
      <c r="K48" s="16"/>
    </row>
    <row r="49" spans="1:16" ht="15.75">
      <c r="A49" s="20" t="s">
        <v>0</v>
      </c>
      <c r="B49" s="37">
        <v>1215030590602</v>
      </c>
      <c r="C49" s="37">
        <v>1175842760645</v>
      </c>
      <c r="D49" s="37">
        <v>1156620606616</v>
      </c>
      <c r="E49" s="37">
        <v>1120653131028</v>
      </c>
      <c r="F49" s="25">
        <v>1102838505938</v>
      </c>
      <c r="G49" s="25">
        <v>1118913505994</v>
      </c>
      <c r="H49" s="25">
        <v>1147110233051</v>
      </c>
      <c r="I49" s="29">
        <v>1165684990524</v>
      </c>
      <c r="J49" s="10">
        <v>1254925144053</v>
      </c>
      <c r="K49" s="30">
        <v>1278230996738</v>
      </c>
      <c r="L49" s="39">
        <v>1280216119710</v>
      </c>
      <c r="M49" s="39">
        <v>1177056954414</v>
      </c>
      <c r="N49" s="39">
        <v>1045292917734</v>
      </c>
      <c r="O49" s="39">
        <v>942543167948</v>
      </c>
      <c r="P49" s="39">
        <v>533941628612</v>
      </c>
    </row>
    <row r="50" spans="1:16" ht="15.75">
      <c r="A50" s="5"/>
      <c r="B50" s="5"/>
      <c r="C50" s="5"/>
      <c r="D50" s="5"/>
      <c r="E50" s="5"/>
      <c r="F50" s="22"/>
      <c r="G50" s="22"/>
      <c r="H50" s="22"/>
      <c r="I50" s="6"/>
      <c r="J50" s="6"/>
      <c r="K50" s="21"/>
      <c r="L50" s="38"/>
      <c r="M50" s="38"/>
      <c r="N50" s="38"/>
      <c r="O50" s="38"/>
      <c r="P50" s="38"/>
    </row>
    <row r="51" spans="2:11" ht="45" customHeight="1">
      <c r="B51" s="44" t="s">
        <v>34</v>
      </c>
      <c r="C51" s="44"/>
      <c r="D51" s="44"/>
      <c r="E51" s="44"/>
      <c r="F51" s="44"/>
      <c r="G51" s="44"/>
      <c r="H51" s="44"/>
      <c r="I51" s="44"/>
      <c r="J51" s="43"/>
      <c r="K51" s="43"/>
    </row>
    <row r="52" spans="1:11" ht="15.75">
      <c r="A52" s="23"/>
      <c r="B52" s="23"/>
      <c r="C52" s="23"/>
      <c r="D52" s="23"/>
      <c r="E52" s="23"/>
      <c r="F52" s="23"/>
      <c r="G52" s="23"/>
      <c r="H52" s="23"/>
      <c r="I52" s="23"/>
      <c r="J52" s="23"/>
      <c r="K52" s="23"/>
    </row>
    <row r="53" spans="2:11" ht="15.75">
      <c r="B53" s="45" t="s">
        <v>35</v>
      </c>
      <c r="C53" s="24"/>
      <c r="D53" s="24"/>
      <c r="E53" s="24"/>
      <c r="F53" s="24"/>
      <c r="G53" s="24"/>
      <c r="H53" s="24"/>
      <c r="I53" s="24"/>
      <c r="J53" s="24"/>
      <c r="K53" s="24"/>
    </row>
    <row r="54" spans="1:11" ht="15.75">
      <c r="A54" s="2"/>
      <c r="B54" s="2"/>
      <c r="C54" s="2"/>
      <c r="D54" s="2"/>
      <c r="E54" s="2"/>
      <c r="F54" s="2"/>
      <c r="G54" s="2"/>
      <c r="H54" s="2"/>
      <c r="I54" s="2"/>
      <c r="J54" s="2"/>
      <c r="K54" s="2"/>
    </row>
    <row r="55" spans="1:11" ht="15.75">
      <c r="A55" s="2"/>
      <c r="B55" s="2"/>
      <c r="C55" s="2"/>
      <c r="D55" s="2"/>
      <c r="E55" s="2"/>
      <c r="F55" s="2"/>
      <c r="G55" s="2"/>
      <c r="H55" s="2"/>
      <c r="I55" s="2"/>
      <c r="J55" s="2"/>
      <c r="K55" s="2"/>
    </row>
    <row r="56" spans="1:11" ht="15.75">
      <c r="A56" s="2"/>
      <c r="B56" s="2"/>
      <c r="C56" s="2"/>
      <c r="D56" s="2"/>
      <c r="E56" s="2"/>
      <c r="F56" s="2"/>
      <c r="G56" s="2"/>
      <c r="H56" s="2"/>
      <c r="I56" s="2"/>
      <c r="J56" s="2"/>
      <c r="K56" s="2"/>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sheetData>
  <sheetProtection/>
  <mergeCells count="1">
    <mergeCell ref="B51:I51"/>
  </mergeCells>
  <hyperlinks>
    <hyperlink ref="B53" r:id="rId1" display="SOURCE:  New York State Office of the State Comptroller, https://www.osc.state.ny.us/localgov/datanstat/findata/index_choice.htm (last viewed November 14, 2019)."/>
  </hyperlinks>
  <printOptions/>
  <pageMargins left="0.7" right="0.7" top="0.75" bottom="0.75" header="0.3" footer="0.3"/>
  <pageSetup fitToHeight="2" horizontalDpi="600" verticalDpi="600" orientation="landscape" scale="55" r:id="rId2"/>
  <ignoredErrors>
    <ignoredError sqref="G4:K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2013-03-31T20:03:23Z</dcterms:created>
  <dcterms:modified xsi:type="dcterms:W3CDTF">2022-03-01T20:28:52Z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